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thandavis/Documents/"/>
    </mc:Choice>
  </mc:AlternateContent>
  <xr:revisionPtr revIDLastSave="0" documentId="8_{089BE929-C67E-F34F-B7CA-FF7435532A86}" xr6:coauthVersionLast="47" xr6:coauthVersionMax="47" xr10:uidLastSave="{00000000-0000-0000-0000-000000000000}"/>
  <bookViews>
    <workbookView xWindow="0" yWindow="760" windowWidth="30240" windowHeight="17180" xr2:uid="{193C5F70-EC53-C245-9531-9E697E2098D6}"/>
  </bookViews>
  <sheets>
    <sheet name="ALL SCORES" sheetId="4" r:id="rId1"/>
    <sheet name="CULVER CHEER" sheetId="5" r:id="rId2"/>
    <sheet name="SAINT MARY CHEER" sheetId="7" r:id="rId3"/>
    <sheet name="CC CHEER" sheetId="3" r:id="rId4"/>
    <sheet name="MISSOURI VALLEY DANCE" sheetId="9" r:id="rId5"/>
    <sheet name="CC DANCE" sheetId="1" r:id="rId6"/>
    <sheet name="CHEER DUAL" sheetId="11" r:id="rId7"/>
    <sheet name="DANCE DUAL" sheetId="13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" i="13" l="1"/>
  <c r="F18" i="13"/>
  <c r="H18" i="9"/>
  <c r="F18" i="9"/>
  <c r="F9" i="3"/>
  <c r="F9" i="7"/>
  <c r="K29" i="7"/>
  <c r="F23" i="7"/>
  <c r="F20" i="7"/>
  <c r="F14" i="7"/>
  <c r="H14" i="7"/>
  <c r="H23" i="7" s="1"/>
  <c r="H9" i="7"/>
  <c r="H20" i="7"/>
  <c r="F9" i="5"/>
  <c r="K20" i="13" l="1"/>
  <c r="K21" i="13" s="1"/>
  <c r="K24" i="13" s="1"/>
  <c r="K20" i="9"/>
  <c r="K21" i="9" s="1"/>
  <c r="K24" i="9" s="1"/>
  <c r="K25" i="7"/>
  <c r="K26" i="7" s="1"/>
  <c r="P15" i="4"/>
  <c r="P14" i="4"/>
  <c r="N14" i="4"/>
  <c r="O14" i="4" s="1"/>
  <c r="P9" i="4"/>
  <c r="V20" i="11"/>
  <c r="T20" i="11"/>
  <c r="R20" i="11"/>
  <c r="V14" i="11"/>
  <c r="T14" i="11"/>
  <c r="R14" i="11"/>
  <c r="V9" i="11"/>
  <c r="T9" i="11"/>
  <c r="R9" i="11"/>
  <c r="V18" i="13"/>
  <c r="T18" i="13"/>
  <c r="R18" i="13"/>
  <c r="P8" i="4"/>
  <c r="J20" i="11"/>
  <c r="H20" i="11"/>
  <c r="F20" i="11"/>
  <c r="J14" i="11"/>
  <c r="H14" i="11"/>
  <c r="F14" i="11"/>
  <c r="J9" i="11"/>
  <c r="J23" i="11" s="1"/>
  <c r="H9" i="11"/>
  <c r="F9" i="11"/>
  <c r="F15" i="4"/>
  <c r="F9" i="4"/>
  <c r="D9" i="4"/>
  <c r="E9" i="4" s="1"/>
  <c r="F8" i="4"/>
  <c r="J20" i="5"/>
  <c r="H20" i="5"/>
  <c r="F20" i="5"/>
  <c r="J14" i="5"/>
  <c r="H14" i="5"/>
  <c r="F14" i="5"/>
  <c r="J9" i="5"/>
  <c r="H9" i="5"/>
  <c r="F10" i="4"/>
  <c r="F16" i="4"/>
  <c r="J20" i="3"/>
  <c r="H20" i="3"/>
  <c r="F20" i="3"/>
  <c r="J14" i="3"/>
  <c r="H14" i="3"/>
  <c r="F14" i="3"/>
  <c r="J9" i="3"/>
  <c r="H9" i="3"/>
  <c r="J18" i="1"/>
  <c r="H18" i="1"/>
  <c r="F18" i="1"/>
  <c r="W20" i="13" l="1"/>
  <c r="W21" i="13" s="1"/>
  <c r="W24" i="13" s="1"/>
  <c r="K20" i="1"/>
  <c r="K21" i="1" s="1"/>
  <c r="K24" i="1" s="1"/>
  <c r="D15" i="4"/>
  <c r="E15" i="4" s="1"/>
  <c r="H15" i="4" s="1"/>
  <c r="H23" i="3"/>
  <c r="F23" i="3"/>
  <c r="R23" i="11"/>
  <c r="F23" i="5"/>
  <c r="T23" i="11"/>
  <c r="J23" i="3"/>
  <c r="H23" i="5"/>
  <c r="K25" i="5" s="1"/>
  <c r="V23" i="11"/>
  <c r="J23" i="5"/>
  <c r="H9" i="4"/>
  <c r="H23" i="11"/>
  <c r="F23" i="11"/>
  <c r="N15" i="4" l="1"/>
  <c r="O15" i="4" s="1"/>
  <c r="R15" i="4" s="1"/>
  <c r="S15" i="4" s="1"/>
  <c r="W25" i="11"/>
  <c r="W26" i="11" s="1"/>
  <c r="W29" i="11" s="1"/>
  <c r="K25" i="11"/>
  <c r="K26" i="11" s="1"/>
  <c r="K29" i="11" s="1"/>
  <c r="D16" i="4"/>
  <c r="E16" i="4" s="1"/>
  <c r="H16" i="4" s="1"/>
  <c r="I16" i="4" s="1"/>
  <c r="I15" i="4"/>
  <c r="K25" i="3"/>
  <c r="K26" i="3" s="1"/>
  <c r="K29" i="3" s="1"/>
  <c r="K26" i="5"/>
  <c r="K29" i="5" s="1"/>
  <c r="D10" i="4"/>
  <c r="D8" i="4"/>
  <c r="N9" i="4"/>
  <c r="R14" i="4"/>
  <c r="N8" i="4" l="1"/>
  <c r="O8" i="4" s="1"/>
  <c r="R8" i="4" s="1"/>
  <c r="E8" i="4"/>
  <c r="H8" i="4" s="1"/>
  <c r="O9" i="4"/>
  <c r="R9" i="4" s="1"/>
  <c r="E10" i="4"/>
  <c r="H10" i="4" s="1"/>
  <c r="S14" i="4"/>
  <c r="I8" i="4" l="1"/>
  <c r="I9" i="4"/>
  <c r="I10" i="4"/>
  <c r="S9" i="4"/>
  <c r="S8" i="4"/>
</calcChain>
</file>

<file path=xl/sharedStrings.xml><?xml version="1.0" encoding="utf-8"?>
<sst xmlns="http://schemas.openxmlformats.org/spreadsheetml/2006/main" count="313" uniqueCount="62">
  <si>
    <t>Judge #1</t>
  </si>
  <si>
    <t>Judge #2</t>
  </si>
  <si>
    <t>Judge #3</t>
  </si>
  <si>
    <t>Jazz</t>
  </si>
  <si>
    <t>(5 MAX EACH)</t>
  </si>
  <si>
    <t>Pom</t>
  </si>
  <si>
    <t>Hip Hop</t>
  </si>
  <si>
    <t>Team Turn Sequence</t>
  </si>
  <si>
    <t>Staging and Transitions</t>
  </si>
  <si>
    <t>(10 MAX)</t>
  </si>
  <si>
    <t>Uniformity</t>
  </si>
  <si>
    <t>Choreography</t>
  </si>
  <si>
    <t>Overall Degree of Difficulty</t>
  </si>
  <si>
    <t>Performance Impression</t>
  </si>
  <si>
    <t>Team Turn</t>
  </si>
  <si>
    <t>(5 MAX)</t>
  </si>
  <si>
    <t>Team Leap</t>
  </si>
  <si>
    <t>TOTALS:</t>
  </si>
  <si>
    <t>RAW</t>
  </si>
  <si>
    <t>AVERAGE</t>
  </si>
  <si>
    <t>DEDUCTION</t>
  </si>
  <si>
    <t>COLUMBIA COLLEGE DANCE</t>
  </si>
  <si>
    <t>COLUMBIA COLLEGE DANCE FINAL ROUND SCORE:</t>
  </si>
  <si>
    <t>COLUMBIA COLLEGE CHEER</t>
  </si>
  <si>
    <t>BUILDING SKILLS</t>
  </si>
  <si>
    <t>Partner Stunts/Group Stunts</t>
  </si>
  <si>
    <t>Pyramids</t>
  </si>
  <si>
    <t>Basket Tosses</t>
  </si>
  <si>
    <t>TUMBLING/JUMPING SKILLS</t>
  </si>
  <si>
    <t>Standing Tumbling</t>
  </si>
  <si>
    <t>Running Tumbling</t>
  </si>
  <si>
    <t>Jumps</t>
  </si>
  <si>
    <t>OVERALL ROUTINE</t>
  </si>
  <si>
    <t>Showmanship/General Impression</t>
  </si>
  <si>
    <t>Overall Execution</t>
  </si>
  <si>
    <t>Overall Difficulty</t>
  </si>
  <si>
    <t>COLUMBIA COLLEGE CHEER FINAL ROUND SCORE:</t>
  </si>
  <si>
    <t>TOTALS</t>
  </si>
  <si>
    <t>COLUMBIA COLLEGE</t>
  </si>
  <si>
    <t>MISSOURI VALLEY</t>
  </si>
  <si>
    <t>DEDUCTIONS</t>
  </si>
  <si>
    <t>TOTAL</t>
  </si>
  <si>
    <t>FINISH</t>
  </si>
  <si>
    <t>DANCE RESULTS</t>
  </si>
  <si>
    <t>2025 COUGAR CLASSIC</t>
  </si>
  <si>
    <t>February 20th, 2025 / Arena of Southwell Complex / Columbia, Mo.</t>
  </si>
  <si>
    <t>CHEER RESULTS</t>
  </si>
  <si>
    <t>CULVER-STOCKTON</t>
  </si>
  <si>
    <t>UNIV. OF SAINT MARY</t>
  </si>
  <si>
    <t>CULVER-STOCKTON CHEER</t>
  </si>
  <si>
    <t>UNIV. OF SAINT MARY CHEER</t>
  </si>
  <si>
    <t>MISSOURI VALLEY DANCE</t>
  </si>
  <si>
    <t>MISSOURI VALLEY DANCE FINAL ROUND SCORE:</t>
  </si>
  <si>
    <t>UNIV. OF SAINT MARY CHEER FINAL ROUND SCORE:</t>
  </si>
  <si>
    <t>CULVER-STOCKTON CHEER FINAL ROUND SCORE:</t>
  </si>
  <si>
    <t>vs.</t>
  </si>
  <si>
    <t>DANCE DUAL RESULTS</t>
  </si>
  <si>
    <t>VS.</t>
  </si>
  <si>
    <t>GRACELAND DANCE</t>
  </si>
  <si>
    <t>GRACELAND DANCE FINAL ROUND SCORE:</t>
  </si>
  <si>
    <t>CHEER DUAL RESULTS</t>
  </si>
  <si>
    <t>GRACELAND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</si>
</sst>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6"/>
      <color theme="1"/>
      <name val="Arial"/>
      <family val="2"/>
    </font>
    <font>
      <sz val="12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sz val="10"/>
      <color theme="0"/>
      <name val="Arial"/>
      <family val="2"/>
    </font>
    <font>
      <sz val="12"/>
      <color theme="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8"/>
      <color theme="1"/>
      <name val="Calibri"/>
      <family val="2"/>
      <scheme val="minor"/>
    </font>
    <font>
      <sz val="24"/>
      <color theme="0"/>
      <name val="Calibri Light"/>
      <family val="2"/>
      <scheme val="maj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8"/>
      <color rgb="FF44546A"/>
      <name val="Calibri Light"/>
      <family val="2"/>
    </font>
    <font>
      <sz val="10"/>
      <color rgb="FF000000"/>
      <name val="Arial"/>
      <family val="2"/>
    </font>
    <font>
      <sz val="10"/>
      <color rgb="FFFFFFFF"/>
      <name val="Arial"/>
      <family val="2"/>
    </font>
    <font>
      <sz val="12"/>
      <color rgb="FF000000"/>
      <name val="Arial"/>
      <family val="2"/>
    </font>
    <font>
      <sz val="12"/>
      <color rgb="FFFFFFFF"/>
      <name val="Arial"/>
      <family val="2"/>
    </font>
    <font>
      <b/>
      <sz val="12"/>
      <color rgb="FF000000"/>
      <name val="Arial"/>
      <family val="2"/>
    </font>
    <font>
      <b/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6"/>
      <color rgb="FF000000"/>
      <name val="Arial"/>
      <family val="2"/>
    </font>
    <font>
      <b/>
      <sz val="36"/>
      <color theme="3"/>
      <name val="Calibri Light"/>
      <family val="2"/>
      <scheme val="major"/>
    </font>
    <font>
      <i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B726C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rgb="FFFB726C"/>
        <bgColor rgb="FF000000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5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1" xfId="0" applyFont="1" applyBorder="1"/>
    <xf numFmtId="0" fontId="3" fillId="0" borderId="12" xfId="0" applyFont="1" applyBorder="1"/>
    <xf numFmtId="0" fontId="3" fillId="2" borderId="1" xfId="0" applyFont="1" applyFill="1" applyBorder="1"/>
    <xf numFmtId="0" fontId="3" fillId="2" borderId="14" xfId="0" applyFont="1" applyFill="1" applyBorder="1"/>
    <xf numFmtId="0" fontId="3" fillId="2" borderId="16" xfId="0" applyFont="1" applyFill="1" applyBorder="1"/>
    <xf numFmtId="0" fontId="3" fillId="2" borderId="17" xfId="0" applyFont="1" applyFill="1" applyBorder="1"/>
    <xf numFmtId="0" fontId="3" fillId="0" borderId="19" xfId="0" applyFont="1" applyBorder="1"/>
    <xf numFmtId="0" fontId="3" fillId="0" borderId="20" xfId="0" applyFont="1" applyBorder="1"/>
    <xf numFmtId="0" fontId="0" fillId="0" borderId="4" xfId="0" applyBorder="1"/>
    <xf numFmtId="0" fontId="4" fillId="0" borderId="3" xfId="0" applyFont="1" applyBorder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9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4" fillId="0" borderId="20" xfId="0" applyFont="1" applyBorder="1" applyAlignment="1">
      <alignment horizontal="right"/>
    </xf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2" fontId="5" fillId="3" borderId="4" xfId="0" applyNumberFormat="1" applyFont="1" applyFill="1" applyBorder="1"/>
    <xf numFmtId="0" fontId="9" fillId="4" borderId="27" xfId="0" applyFont="1" applyFill="1" applyBorder="1" applyAlignment="1">
      <alignment horizontal="center"/>
    </xf>
    <xf numFmtId="0" fontId="9" fillId="4" borderId="28" xfId="0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9" fillId="4" borderId="2" xfId="0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0" xfId="0" applyFont="1" applyAlignment="1">
      <alignment horizontal="center"/>
    </xf>
    <xf numFmtId="2" fontId="0" fillId="0" borderId="1" xfId="0" applyNumberFormat="1" applyBorder="1" applyAlignment="1">
      <alignment horizontal="center"/>
    </xf>
    <xf numFmtId="0" fontId="16" fillId="0" borderId="0" xfId="0" applyFont="1"/>
    <xf numFmtId="0" fontId="18" fillId="0" borderId="0" xfId="0" applyFont="1"/>
    <xf numFmtId="0" fontId="18" fillId="7" borderId="13" xfId="0" applyFont="1" applyFill="1" applyBorder="1" applyAlignment="1">
      <alignment horizontal="center"/>
    </xf>
    <xf numFmtId="0" fontId="21" fillId="6" borderId="0" xfId="0" applyFont="1" applyFill="1" applyAlignment="1">
      <alignment horizontal="center"/>
    </xf>
    <xf numFmtId="0" fontId="21" fillId="6" borderId="13" xfId="0" applyFont="1" applyFill="1" applyBorder="1" applyAlignment="1">
      <alignment horizontal="center"/>
    </xf>
    <xf numFmtId="0" fontId="16" fillId="0" borderId="4" xfId="0" applyFont="1" applyBorder="1"/>
    <xf numFmtId="0" fontId="16" fillId="0" borderId="13" xfId="0" applyFont="1" applyBorder="1"/>
    <xf numFmtId="2" fontId="5" fillId="8" borderId="13" xfId="0" applyNumberFormat="1" applyFont="1" applyFill="1" applyBorder="1"/>
    <xf numFmtId="0" fontId="18" fillId="0" borderId="2" xfId="0" applyFont="1" applyBorder="1"/>
    <xf numFmtId="0" fontId="18" fillId="0" borderId="3" xfId="0" applyFont="1" applyBorder="1"/>
    <xf numFmtId="0" fontId="25" fillId="0" borderId="3" xfId="0" applyFont="1" applyBorder="1" applyAlignment="1">
      <alignment horizontal="right"/>
    </xf>
    <xf numFmtId="0" fontId="18" fillId="7" borderId="13" xfId="0" applyFont="1" applyFill="1" applyBorder="1"/>
    <xf numFmtId="0" fontId="18" fillId="0" borderId="11" xfId="0" applyFont="1" applyBorder="1"/>
    <xf numFmtId="0" fontId="18" fillId="0" borderId="12" xfId="0" applyFont="1" applyBorder="1"/>
    <xf numFmtId="0" fontId="25" fillId="0" borderId="12" xfId="0" applyFont="1" applyBorder="1" applyAlignment="1">
      <alignment horizontal="right"/>
    </xf>
    <xf numFmtId="0" fontId="18" fillId="0" borderId="27" xfId="0" applyFont="1" applyBorder="1"/>
    <xf numFmtId="0" fontId="25" fillId="0" borderId="0" xfId="0" applyFont="1" applyAlignment="1">
      <alignment horizontal="right"/>
    </xf>
    <xf numFmtId="0" fontId="18" fillId="7" borderId="28" xfId="0" applyFont="1" applyFill="1" applyBorder="1"/>
    <xf numFmtId="0" fontId="18" fillId="0" borderId="8" xfId="0" applyFont="1" applyBorder="1"/>
    <xf numFmtId="0" fontId="18" fillId="0" borderId="9" xfId="0" applyFont="1" applyBorder="1"/>
    <xf numFmtId="0" fontId="25" fillId="0" borderId="9" xfId="0" applyFont="1" applyBorder="1" applyAlignment="1">
      <alignment horizontal="right"/>
    </xf>
    <xf numFmtId="0" fontId="18" fillId="7" borderId="23" xfId="0" applyFont="1" applyFill="1" applyBorder="1"/>
    <xf numFmtId="0" fontId="18" fillId="7" borderId="10" xfId="0" applyFont="1" applyFill="1" applyBorder="1"/>
    <xf numFmtId="0" fontId="18" fillId="0" borderId="31" xfId="0" applyFont="1" applyBorder="1"/>
    <xf numFmtId="0" fontId="18" fillId="0" borderId="21" xfId="0" applyFont="1" applyBorder="1"/>
    <xf numFmtId="0" fontId="25" fillId="0" borderId="21" xfId="0" applyFont="1" applyBorder="1" applyAlignment="1">
      <alignment horizontal="right"/>
    </xf>
    <xf numFmtId="0" fontId="26" fillId="0" borderId="0" xfId="1" applyFont="1" applyAlignment="1">
      <alignment vertical="center"/>
    </xf>
    <xf numFmtId="0" fontId="12" fillId="0" borderId="0" xfId="0" applyFont="1" applyAlignment="1">
      <alignment horizontal="center"/>
    </xf>
    <xf numFmtId="0" fontId="15" fillId="0" borderId="1" xfId="0" applyFont="1" applyBorder="1" applyAlignment="1">
      <alignment horizontal="left"/>
    </xf>
    <xf numFmtId="0" fontId="13" fillId="5" borderId="0" xfId="1" applyFont="1" applyFill="1" applyAlignment="1">
      <alignment horizontal="center"/>
    </xf>
    <xf numFmtId="0" fontId="27" fillId="0" borderId="0" xfId="0" applyFont="1" applyAlignment="1">
      <alignment horizontal="center"/>
    </xf>
    <xf numFmtId="0" fontId="15" fillId="0" borderId="2" xfId="0" applyFont="1" applyBorder="1" applyAlignment="1">
      <alignment horizontal="left"/>
    </xf>
    <xf numFmtId="0" fontId="15" fillId="0" borderId="4" xfId="0" applyFont="1" applyBorder="1" applyAlignment="1">
      <alignment horizontal="left"/>
    </xf>
    <xf numFmtId="0" fontId="10" fillId="0" borderId="31" xfId="0" applyFont="1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7" fillId="0" borderId="21" xfId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8" fillId="4" borderId="12" xfId="0" applyFont="1" applyFill="1" applyBorder="1" applyAlignment="1">
      <alignment horizontal="left"/>
    </xf>
    <xf numFmtId="0" fontId="8" fillId="4" borderId="13" xfId="0" applyFont="1" applyFill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10" fillId="0" borderId="30" xfId="0" applyFont="1" applyBorder="1" applyAlignment="1">
      <alignment horizontal="center"/>
    </xf>
    <xf numFmtId="0" fontId="8" fillId="4" borderId="29" xfId="0" applyFont="1" applyFill="1" applyBorder="1" applyAlignment="1">
      <alignment horizontal="left"/>
    </xf>
    <xf numFmtId="0" fontId="8" fillId="4" borderId="21" xfId="0" applyFont="1" applyFill="1" applyBorder="1" applyAlignment="1">
      <alignment horizontal="left"/>
    </xf>
    <xf numFmtId="0" fontId="8" fillId="4" borderId="30" xfId="0" applyFont="1" applyFill="1" applyBorder="1" applyAlignment="1">
      <alignment horizontal="left"/>
    </xf>
    <xf numFmtId="0" fontId="3" fillId="0" borderId="24" xfId="0" applyFont="1" applyBorder="1" applyAlignment="1">
      <alignment horizontal="left"/>
    </xf>
    <xf numFmtId="0" fontId="3" fillId="0" borderId="25" xfId="0" applyFont="1" applyBorder="1" applyAlignment="1">
      <alignment horizontal="left"/>
    </xf>
    <xf numFmtId="0" fontId="3" fillId="0" borderId="26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8" fillId="4" borderId="2" xfId="0" applyFont="1" applyFill="1" applyBorder="1" applyAlignment="1">
      <alignment horizontal="left"/>
    </xf>
    <xf numFmtId="0" fontId="8" fillId="4" borderId="3" xfId="0" applyFont="1" applyFill="1" applyBorder="1" applyAlignment="1">
      <alignment horizontal="left"/>
    </xf>
    <xf numFmtId="0" fontId="8" fillId="4" borderId="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10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3" xfId="0" applyFont="1" applyBorder="1" applyAlignment="1">
      <alignment horizontal="right"/>
    </xf>
    <xf numFmtId="0" fontId="1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0" fillId="0" borderId="36" xfId="0" applyFont="1" applyBorder="1" applyAlignment="1">
      <alignment horizontal="center"/>
    </xf>
    <xf numFmtId="0" fontId="20" fillId="0" borderId="38" xfId="0" applyFont="1" applyBorder="1" applyAlignment="1">
      <alignment horizontal="center"/>
    </xf>
    <xf numFmtId="0" fontId="17" fillId="0" borderId="21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19" fillId="6" borderId="12" xfId="0" applyFont="1" applyFill="1" applyBorder="1" applyAlignment="1">
      <alignment horizontal="left"/>
    </xf>
    <xf numFmtId="0" fontId="19" fillId="6" borderId="33" xfId="0" applyFont="1" applyFill="1" applyBorder="1" applyAlignment="1">
      <alignment horizontal="left"/>
    </xf>
    <xf numFmtId="0" fontId="18" fillId="0" borderId="2" xfId="0" applyFont="1" applyBorder="1" applyAlignment="1">
      <alignment horizontal="left"/>
    </xf>
    <xf numFmtId="0" fontId="18" fillId="0" borderId="3" xfId="0" applyFont="1" applyBorder="1" applyAlignment="1">
      <alignment horizontal="left"/>
    </xf>
    <xf numFmtId="0" fontId="18" fillId="0" borderId="34" xfId="0" applyFont="1" applyBorder="1" applyAlignment="1">
      <alignment horizontal="left"/>
    </xf>
    <xf numFmtId="0" fontId="16" fillId="0" borderId="2" xfId="0" applyFont="1" applyBorder="1" applyAlignment="1">
      <alignment horizontal="right"/>
    </xf>
    <xf numFmtId="0" fontId="16" fillId="0" borderId="3" xfId="0" applyFont="1" applyBorder="1" applyAlignment="1">
      <alignment horizontal="right"/>
    </xf>
    <xf numFmtId="0" fontId="16" fillId="0" borderId="34" xfId="0" applyFont="1" applyBorder="1" applyAlignment="1">
      <alignment horizontal="right"/>
    </xf>
    <xf numFmtId="0" fontId="19" fillId="6" borderId="39" xfId="0" applyFont="1" applyFill="1" applyBorder="1" applyAlignment="1">
      <alignment horizontal="left"/>
    </xf>
    <xf numFmtId="0" fontId="19" fillId="6" borderId="20" xfId="0" applyFont="1" applyFill="1" applyBorder="1" applyAlignment="1">
      <alignment horizontal="left"/>
    </xf>
    <xf numFmtId="0" fontId="19" fillId="6" borderId="37" xfId="0" applyFont="1" applyFill="1" applyBorder="1" applyAlignment="1">
      <alignment horizontal="left"/>
    </xf>
    <xf numFmtId="0" fontId="18" fillId="0" borderId="24" xfId="0" applyFont="1" applyBorder="1" applyAlignment="1">
      <alignment horizontal="left"/>
    </xf>
    <xf numFmtId="0" fontId="18" fillId="0" borderId="25" xfId="0" applyFont="1" applyBorder="1" applyAlignment="1">
      <alignment horizontal="left"/>
    </xf>
    <xf numFmtId="0" fontId="18" fillId="0" borderId="35" xfId="0" applyFont="1" applyBorder="1" applyAlignment="1">
      <alignment horizontal="left"/>
    </xf>
    <xf numFmtId="0" fontId="20" fillId="0" borderId="2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0" fontId="19" fillId="6" borderId="2" xfId="0" applyFont="1" applyFill="1" applyBorder="1" applyAlignment="1">
      <alignment horizontal="left"/>
    </xf>
    <xf numFmtId="0" fontId="19" fillId="6" borderId="3" xfId="0" applyFont="1" applyFill="1" applyBorder="1" applyAlignment="1">
      <alignment horizontal="left"/>
    </xf>
    <xf numFmtId="0" fontId="19" fillId="6" borderId="34" xfId="0" applyFont="1" applyFill="1" applyBorder="1" applyAlignment="1">
      <alignment horizontal="left"/>
    </xf>
    <xf numFmtId="0" fontId="18" fillId="7" borderId="40" xfId="0" applyFont="1" applyFill="1" applyBorder="1" applyAlignment="1">
      <alignment horizontal="center"/>
    </xf>
    <xf numFmtId="0" fontId="18" fillId="7" borderId="34" xfId="0" applyFont="1" applyFill="1" applyBorder="1" applyAlignment="1">
      <alignment horizontal="center"/>
    </xf>
    <xf numFmtId="0" fontId="18" fillId="7" borderId="4" xfId="0" applyFont="1" applyFill="1" applyBorder="1" applyAlignment="1">
      <alignment horizontal="center"/>
    </xf>
    <xf numFmtId="0" fontId="18" fillId="7" borderId="2" xfId="0" applyFont="1" applyFill="1" applyBorder="1" applyAlignment="1">
      <alignment horizontal="center"/>
    </xf>
    <xf numFmtId="0" fontId="18" fillId="0" borderId="2" xfId="0" applyFont="1" applyBorder="1" applyAlignment="1">
      <alignment horizontal="right"/>
    </xf>
    <xf numFmtId="0" fontId="18" fillId="0" borderId="3" xfId="0" applyFont="1" applyBorder="1" applyAlignment="1">
      <alignment horizontal="right"/>
    </xf>
    <xf numFmtId="0" fontId="18" fillId="0" borderId="34" xfId="0" applyFont="1" applyBorder="1" applyAlignment="1">
      <alignment horizontal="right"/>
    </xf>
    <xf numFmtId="0" fontId="16" fillId="0" borderId="3" xfId="0" applyFont="1" applyBorder="1" applyAlignment="1">
      <alignment horizontal="center"/>
    </xf>
    <xf numFmtId="0" fontId="16" fillId="0" borderId="34" xfId="0" applyFont="1" applyBorder="1" applyAlignment="1">
      <alignment horizontal="center"/>
    </xf>
    <xf numFmtId="0" fontId="24" fillId="0" borderId="2" xfId="0" applyFont="1" applyBorder="1" applyAlignment="1">
      <alignment horizontal="right"/>
    </xf>
    <xf numFmtId="0" fontId="24" fillId="0" borderId="3" xfId="0" applyFont="1" applyBorder="1" applyAlignment="1">
      <alignment horizontal="right"/>
    </xf>
    <xf numFmtId="0" fontId="23" fillId="0" borderId="2" xfId="0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18" fillId="7" borderId="24" xfId="0" applyFont="1" applyFill="1" applyBorder="1" applyAlignment="1">
      <alignment horizontal="center"/>
    </xf>
    <xf numFmtId="0" fontId="18" fillId="7" borderId="26" xfId="0" applyFont="1" applyFill="1" applyBorder="1" applyAlignment="1">
      <alignment horizontal="center"/>
    </xf>
    <xf numFmtId="0" fontId="18" fillId="7" borderId="19" xfId="0" applyFont="1" applyFill="1" applyBorder="1" applyAlignment="1">
      <alignment horizontal="center"/>
    </xf>
    <xf numFmtId="0" fontId="18" fillId="7" borderId="22" xfId="0" applyFont="1" applyFill="1" applyBorder="1" applyAlignment="1">
      <alignment horizontal="center"/>
    </xf>
    <xf numFmtId="0" fontId="3" fillId="2" borderId="18" xfId="0" applyFont="1" applyFill="1" applyBorder="1" applyAlignment="1">
      <alignment horizontal="center"/>
    </xf>
    <xf numFmtId="0" fontId="28" fillId="0" borderId="0" xfId="0" applyFont="1" applyAlignment="1">
      <alignment horizontal="center" vertical="center"/>
    </xf>
    <xf numFmtId="2" fontId="3" fillId="2" borderId="1" xfId="0" applyNumberFormat="1" applyFont="1" applyFill="1" applyBorder="1" applyAlignment="1">
      <alignment horizontal="center"/>
    </xf>
    <xf numFmtId="2" fontId="10" fillId="0" borderId="31" xfId="0" applyNumberFormat="1" applyFont="1" applyBorder="1" applyAlignment="1">
      <alignment horizontal="center"/>
    </xf>
    <xf numFmtId="2" fontId="10" fillId="0" borderId="30" xfId="0" applyNumberFormat="1" applyFont="1" applyBorder="1" applyAlignment="1">
      <alignment horizontal="center"/>
    </xf>
    <xf numFmtId="2" fontId="10" fillId="0" borderId="32" xfId="0" applyNumberFormat="1" applyFont="1" applyBorder="1" applyAlignment="1">
      <alignment horizontal="center"/>
    </xf>
    <xf numFmtId="2" fontId="9" fillId="4" borderId="27" xfId="0" applyNumberFormat="1" applyFont="1" applyFill="1" applyBorder="1" applyAlignment="1">
      <alignment horizontal="center"/>
    </xf>
    <xf numFmtId="2" fontId="9" fillId="4" borderId="28" xfId="0" applyNumberFormat="1" applyFont="1" applyFill="1" applyBorder="1" applyAlignment="1">
      <alignment horizontal="center"/>
    </xf>
    <xf numFmtId="2" fontId="9" fillId="4" borderId="0" xfId="0" applyNumberFormat="1" applyFont="1" applyFill="1" applyAlignment="1">
      <alignment horizontal="center"/>
    </xf>
    <xf numFmtId="2" fontId="3" fillId="2" borderId="15" xfId="0" applyNumberFormat="1" applyFont="1" applyFill="1" applyBorder="1" applyAlignment="1">
      <alignment horizontal="center"/>
    </xf>
    <xf numFmtId="2" fontId="10" fillId="0" borderId="1" xfId="0" applyNumberFormat="1" applyFont="1" applyBorder="1" applyAlignment="1">
      <alignment horizontal="center"/>
    </xf>
    <xf numFmtId="2" fontId="9" fillId="4" borderId="2" xfId="0" applyNumberFormat="1" applyFont="1" applyFill="1" applyBorder="1" applyAlignment="1">
      <alignment horizontal="center"/>
    </xf>
    <xf numFmtId="2" fontId="9" fillId="4" borderId="4" xfId="0" applyNumberFormat="1" applyFont="1" applyFill="1" applyBorder="1" applyAlignment="1">
      <alignment horizontal="center"/>
    </xf>
    <xf numFmtId="2" fontId="9" fillId="4" borderId="1" xfId="0" applyNumberFormat="1" applyFont="1" applyFill="1" applyBorder="1" applyAlignment="1">
      <alignment horizontal="center"/>
    </xf>
    <xf numFmtId="2" fontId="3" fillId="2" borderId="2" xfId="0" applyNumberFormat="1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2" fontId="3" fillId="2" borderId="15" xfId="0" applyNumberFormat="1" applyFont="1" applyFill="1" applyBorder="1" applyAlignment="1">
      <alignment horizontal="center"/>
    </xf>
    <xf numFmtId="2" fontId="10" fillId="0" borderId="2" xfId="0" applyNumberFormat="1" applyFont="1" applyBorder="1" applyAlignment="1">
      <alignment horizontal="center"/>
    </xf>
    <xf numFmtId="2" fontId="10" fillId="0" borderId="3" xfId="0" applyNumberFormat="1" applyFon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3" fillId="0" borderId="0" xfId="0" applyNumberFormat="1" applyFont="1"/>
    <xf numFmtId="2" fontId="0" fillId="0" borderId="0" xfId="0" applyNumberFormat="1"/>
    <xf numFmtId="2" fontId="3" fillId="0" borderId="1" xfId="0" applyNumberFormat="1" applyFont="1" applyBorder="1" applyAlignment="1">
      <alignment horizontal="center"/>
    </xf>
    <xf numFmtId="2" fontId="11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0" fillId="0" borderId="4" xfId="0" applyNumberFormat="1" applyBorder="1"/>
    <xf numFmtId="2" fontId="16" fillId="0" borderId="4" xfId="0" applyNumberFormat="1" applyFont="1" applyBorder="1"/>
    <xf numFmtId="2" fontId="18" fillId="7" borderId="13" xfId="0" applyNumberFormat="1" applyFont="1" applyFill="1" applyBorder="1" applyAlignment="1">
      <alignment horizontal="center"/>
    </xf>
    <xf numFmtId="2" fontId="20" fillId="0" borderId="36" xfId="0" applyNumberFormat="1" applyFont="1" applyBorder="1" applyAlignment="1">
      <alignment horizontal="center"/>
    </xf>
    <xf numFmtId="2" fontId="20" fillId="0" borderId="37" xfId="0" applyNumberFormat="1" applyFont="1" applyBorder="1" applyAlignment="1">
      <alignment horizontal="center"/>
    </xf>
    <xf numFmtId="2" fontId="21" fillId="6" borderId="0" xfId="0" applyNumberFormat="1" applyFont="1" applyFill="1" applyAlignment="1">
      <alignment horizontal="center"/>
    </xf>
    <xf numFmtId="2" fontId="21" fillId="6" borderId="28" xfId="0" applyNumberFormat="1" applyFont="1" applyFill="1" applyBorder="1" applyAlignment="1">
      <alignment horizontal="center"/>
    </xf>
    <xf numFmtId="2" fontId="20" fillId="0" borderId="40" xfId="0" applyNumberFormat="1" applyFont="1" applyBorder="1" applyAlignment="1">
      <alignment horizontal="center"/>
    </xf>
    <xf numFmtId="2" fontId="20" fillId="0" borderId="4" xfId="0" applyNumberFormat="1" applyFont="1" applyBorder="1" applyAlignment="1">
      <alignment horizontal="center"/>
    </xf>
    <xf numFmtId="2" fontId="20" fillId="0" borderId="2" xfId="0" applyNumberFormat="1" applyFont="1" applyBorder="1" applyAlignment="1">
      <alignment horizontal="center"/>
    </xf>
    <xf numFmtId="2" fontId="21" fillId="6" borderId="12" xfId="0" applyNumberFormat="1" applyFont="1" applyFill="1" applyBorder="1" applyAlignment="1">
      <alignment horizontal="center"/>
    </xf>
    <xf numFmtId="2" fontId="21" fillId="6" borderId="13" xfId="0" applyNumberFormat="1" applyFont="1" applyFill="1" applyBorder="1" applyAlignment="1">
      <alignment horizontal="center"/>
    </xf>
    <xf numFmtId="2" fontId="18" fillId="7" borderId="40" xfId="0" applyNumberFormat="1" applyFont="1" applyFill="1" applyBorder="1" applyAlignment="1">
      <alignment horizontal="center"/>
    </xf>
    <xf numFmtId="2" fontId="18" fillId="7" borderId="34" xfId="0" applyNumberFormat="1" applyFont="1" applyFill="1" applyBorder="1" applyAlignment="1">
      <alignment horizontal="center"/>
    </xf>
    <xf numFmtId="2" fontId="18" fillId="7" borderId="4" xfId="0" applyNumberFormat="1" applyFont="1" applyFill="1" applyBorder="1" applyAlignment="1">
      <alignment horizontal="center"/>
    </xf>
    <xf numFmtId="2" fontId="20" fillId="0" borderId="3" xfId="0" applyNumberFormat="1" applyFont="1" applyBorder="1" applyAlignment="1">
      <alignment horizontal="center"/>
    </xf>
    <xf numFmtId="2" fontId="18" fillId="0" borderId="0" xfId="0" applyNumberFormat="1" applyFont="1"/>
    <xf numFmtId="2" fontId="18" fillId="0" borderId="2" xfId="0" applyNumberFormat="1" applyFont="1" applyBorder="1" applyAlignment="1">
      <alignment horizontal="center"/>
    </xf>
    <xf numFmtId="2" fontId="18" fillId="0" borderId="4" xfId="0" applyNumberFormat="1" applyFont="1" applyBorder="1" applyAlignment="1">
      <alignment horizontal="center"/>
    </xf>
    <xf numFmtId="2" fontId="22" fillId="0" borderId="2" xfId="0" applyNumberFormat="1" applyFont="1" applyBorder="1" applyAlignment="1">
      <alignment horizontal="center"/>
    </xf>
    <xf numFmtId="2" fontId="22" fillId="0" borderId="4" xfId="0" applyNumberFormat="1" applyFont="1" applyBorder="1" applyAlignment="1">
      <alignment horizontal="center"/>
    </xf>
    <xf numFmtId="2" fontId="18" fillId="7" borderId="13" xfId="0" applyNumberFormat="1" applyFont="1" applyFill="1" applyBorder="1"/>
    <xf numFmtId="2" fontId="18" fillId="7" borderId="28" xfId="0" applyNumberFormat="1" applyFont="1" applyFill="1" applyBorder="1"/>
    <xf numFmtId="2" fontId="18" fillId="7" borderId="23" xfId="0" applyNumberFormat="1" applyFont="1" applyFill="1" applyBorder="1"/>
    <xf numFmtId="2" fontId="18" fillId="7" borderId="24" xfId="0" applyNumberFormat="1" applyFont="1" applyFill="1" applyBorder="1" applyAlignment="1">
      <alignment horizontal="center"/>
    </xf>
    <xf numFmtId="2" fontId="18" fillId="7" borderId="26" xfId="0" applyNumberFormat="1" applyFont="1" applyFill="1" applyBorder="1" applyAlignment="1">
      <alignment horizontal="center"/>
    </xf>
    <xf numFmtId="2" fontId="18" fillId="7" borderId="2" xfId="0" applyNumberFormat="1" applyFont="1" applyFill="1" applyBorder="1" applyAlignment="1">
      <alignment horizontal="center"/>
    </xf>
    <xf numFmtId="2" fontId="18" fillId="7" borderId="19" xfId="0" applyNumberFormat="1" applyFont="1" applyFill="1" applyBorder="1" applyAlignment="1">
      <alignment horizontal="center"/>
    </xf>
    <xf numFmtId="2" fontId="18" fillId="7" borderId="22" xfId="0" applyNumberFormat="1" applyFont="1" applyFill="1" applyBorder="1" applyAlignment="1">
      <alignment horizontal="center"/>
    </xf>
    <xf numFmtId="2" fontId="18" fillId="7" borderId="15" xfId="0" applyNumberFormat="1" applyFont="1" applyFill="1" applyBorder="1" applyAlignment="1">
      <alignment horizontal="center"/>
    </xf>
    <xf numFmtId="2" fontId="18" fillId="7" borderId="41" xfId="0" applyNumberFormat="1" applyFont="1" applyFill="1" applyBorder="1" applyAlignment="1">
      <alignment horizontal="center"/>
    </xf>
    <xf numFmtId="2" fontId="18" fillId="7" borderId="28" xfId="0" applyNumberFormat="1" applyFont="1" applyFill="1" applyBorder="1" applyAlignment="1">
      <alignment horizontal="center"/>
    </xf>
    <xf numFmtId="2" fontId="18" fillId="7" borderId="16" xfId="0" applyNumberFormat="1" applyFont="1" applyFill="1" applyBorder="1" applyAlignment="1">
      <alignment horizontal="center"/>
    </xf>
    <xf numFmtId="2" fontId="18" fillId="7" borderId="23" xfId="0" applyNumberFormat="1" applyFont="1" applyFill="1" applyBorder="1" applyAlignment="1">
      <alignment horizontal="center"/>
    </xf>
    <xf numFmtId="0" fontId="29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2" fontId="18" fillId="7" borderId="10" xfId="0" applyNumberFormat="1" applyFont="1" applyFill="1" applyBorder="1"/>
    <xf numFmtId="2" fontId="16" fillId="0" borderId="0" xfId="0" applyNumberFormat="1" applyFont="1"/>
    <xf numFmtId="2" fontId="16" fillId="0" borderId="13" xfId="0" applyNumberFormat="1" applyFont="1" applyBorder="1"/>
    <xf numFmtId="2" fontId="3" fillId="2" borderId="1" xfId="0" applyNumberFormat="1" applyFont="1" applyFill="1" applyBorder="1"/>
    <xf numFmtId="2" fontId="3" fillId="2" borderId="14" xfId="0" applyNumberFormat="1" applyFont="1" applyFill="1" applyBorder="1"/>
    <xf numFmtId="2" fontId="3" fillId="2" borderId="16" xfId="0" applyNumberFormat="1" applyFont="1" applyFill="1" applyBorder="1"/>
    <xf numFmtId="2" fontId="3" fillId="2" borderId="17" xfId="0" applyNumberFormat="1" applyFont="1" applyFill="1" applyBorder="1"/>
    <xf numFmtId="2" fontId="3" fillId="2" borderId="18" xfId="0" applyNumberFormat="1" applyFont="1" applyFill="1" applyBorder="1" applyAlignment="1">
      <alignment horizontal="center"/>
    </xf>
    <xf numFmtId="2" fontId="3" fillId="2" borderId="14" xfId="0" applyNumberFormat="1" applyFont="1" applyFill="1" applyBorder="1" applyAlignment="1">
      <alignment horizontal="center"/>
    </xf>
    <xf numFmtId="2" fontId="3" fillId="2" borderId="16" xfId="0" applyNumberFormat="1" applyFont="1" applyFill="1" applyBorder="1" applyAlignment="1">
      <alignment horizontal="center"/>
    </xf>
  </cellXfs>
  <cellStyles count="2">
    <cellStyle name="Normal" xfId="0" builtinId="0"/>
    <cellStyle name="Title" xfId="1" builtinId="15"/>
  </cellStyles>
  <dxfs count="0"/>
  <tableStyles count="0" defaultTableStyle="TableStyleMedium2" defaultPivotStyle="PivotStyleLight16"/>
  <colors>
    <mruColors>
      <color rgb="FFFB726C"/>
      <color rgb="FFFF0000"/>
      <color rgb="FFFFF6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806824</xdr:colOff>
      <xdr:row>20</xdr:row>
      <xdr:rowOff>186765</xdr:rowOff>
    </xdr:from>
    <xdr:to>
      <xdr:col>4</xdr:col>
      <xdr:colOff>113258</xdr:colOff>
      <xdr:row>27</xdr:row>
      <xdr:rowOff>61733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DEF71FD-5007-6C20-3E16-17EBA8B3A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36059" y="4370294"/>
          <a:ext cx="1794140" cy="128691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82178</xdr:colOff>
      <xdr:row>20</xdr:row>
      <xdr:rowOff>82364</xdr:rowOff>
    </xdr:from>
    <xdr:to>
      <xdr:col>3</xdr:col>
      <xdr:colOff>560295</xdr:colOff>
      <xdr:row>27</xdr:row>
      <xdr:rowOff>36605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EBD24F-EC3A-5B9C-9BCA-84E97007D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40649" y="4265893"/>
          <a:ext cx="1307352" cy="136618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254000</xdr:colOff>
      <xdr:row>21</xdr:row>
      <xdr:rowOff>8466</xdr:rowOff>
    </xdr:from>
    <xdr:to>
      <xdr:col>3</xdr:col>
      <xdr:colOff>547682</xdr:colOff>
      <xdr:row>27</xdr:row>
      <xdr:rowOff>8467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047962-958B-054B-AA37-699495062D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0" y="4415366"/>
          <a:ext cx="1119182" cy="121920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182031</xdr:colOff>
      <xdr:row>15</xdr:row>
      <xdr:rowOff>120315</xdr:rowOff>
    </xdr:from>
    <xdr:to>
      <xdr:col>3</xdr:col>
      <xdr:colOff>621371</xdr:colOff>
      <xdr:row>22</xdr:row>
      <xdr:rowOff>85556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F92306-24A8-3EA5-FCA3-A52188909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>
          <a:off x="1839715" y="3288631"/>
          <a:ext cx="1268182" cy="13689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330201</xdr:colOff>
      <xdr:row>16</xdr:row>
      <xdr:rowOff>16934</xdr:rowOff>
    </xdr:from>
    <xdr:to>
      <xdr:col>2</xdr:col>
      <xdr:colOff>1453616</xdr:colOff>
      <xdr:row>22</xdr:row>
      <xdr:rowOff>16935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A2D79F-7E4A-2A48-B632-D90A3D475F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9668" y="3437467"/>
          <a:ext cx="1123415" cy="121920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812800</xdr:colOff>
      <xdr:row>20</xdr:row>
      <xdr:rowOff>177800</xdr:rowOff>
    </xdr:from>
    <xdr:to>
      <xdr:col>4</xdr:col>
      <xdr:colOff>130440</xdr:colOff>
      <xdr:row>27</xdr:row>
      <xdr:rowOff>42310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3866DC-01EE-224C-B77A-4A8CFCE5A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38300" y="4381500"/>
          <a:ext cx="1794140" cy="1286910"/>
        </a:xfrm>
        <a:prstGeom prst="rect">
          <a:avLst/>
        </a:prstGeom>
      </xdr:spPr>
    </xdr:pic>
    <xdr:clientData/>
  </xdr:twoCellAnchor>
  <xdr:twoCellAnchor editAs="oneCell">
    <xdr:from>
      <xdr:col>14</xdr:col>
      <xdr:colOff>254000</xdr:colOff>
      <xdr:row>21</xdr:row>
      <xdr:rowOff>8466</xdr:rowOff>
    </xdr:from>
    <xdr:to>
      <xdr:col>15</xdr:col>
      <xdr:colOff>547683</xdr:colOff>
      <xdr:row>27</xdr:row>
      <xdr:rowOff>8468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1930CC8-2326-714A-B7AC-4241A4FA0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11000" y="4415366"/>
          <a:ext cx="1119182" cy="121920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330201</xdr:colOff>
      <xdr:row>16</xdr:row>
      <xdr:rowOff>16934</xdr:rowOff>
    </xdr:from>
    <xdr:to>
      <xdr:col>15</xdr:col>
      <xdr:colOff>628116</xdr:colOff>
      <xdr:row>22</xdr:row>
      <xdr:rowOff>16935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2402E27-3D9F-9C4E-B39F-6992250007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1201" y="3420534"/>
          <a:ext cx="1123415" cy="1219201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15</xdr:row>
      <xdr:rowOff>38100</xdr:rowOff>
    </xdr:from>
    <xdr:to>
      <xdr:col>3</xdr:col>
      <xdr:colOff>707957</xdr:colOff>
      <xdr:row>22</xdr:row>
      <xdr:rowOff>174780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2F35F9C-58A9-DD4C-461F-94610F616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0200" y="8470900"/>
          <a:ext cx="1457257" cy="15590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7D71B-50F6-C048-8D10-27F479AA31FC}">
  <dimension ref="B2:S16"/>
  <sheetViews>
    <sheetView tabSelected="1" topLeftCell="D1" zoomScale="120" zoomScaleNormal="120" workbookViewId="0">
      <selection activeCell="L12" sqref="L12"/>
    </sheetView>
  </sheetViews>
  <sheetFormatPr baseColWidth="10" defaultRowHeight="16" x14ac:dyDescent="0.2"/>
  <cols>
    <col min="2" max="2" width="18.1640625" bestFit="1" customWidth="1"/>
    <col min="6" max="6" width="13.83203125" bestFit="1" customWidth="1"/>
    <col min="12" max="12" width="18.1640625" customWidth="1"/>
    <col min="16" max="16" width="13.83203125" bestFit="1" customWidth="1"/>
  </cols>
  <sheetData>
    <row r="2" spans="2:19" ht="31" x14ac:dyDescent="0.35">
      <c r="B2" s="65" t="s">
        <v>44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</row>
    <row r="3" spans="2:19" ht="21" x14ac:dyDescent="0.25">
      <c r="B3" s="66" t="s">
        <v>45</v>
      </c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</row>
    <row r="5" spans="2:19" ht="24" x14ac:dyDescent="0.3">
      <c r="B5" s="63" t="s">
        <v>46</v>
      </c>
      <c r="C5" s="63"/>
      <c r="D5" s="63"/>
      <c r="E5" s="63"/>
      <c r="F5" s="63"/>
      <c r="G5" s="63"/>
      <c r="H5" s="63"/>
      <c r="I5" s="63"/>
      <c r="L5" s="63" t="s">
        <v>60</v>
      </c>
      <c r="M5" s="63"/>
      <c r="N5" s="63"/>
      <c r="O5" s="63"/>
      <c r="P5" s="63"/>
      <c r="Q5" s="63"/>
      <c r="R5" s="63"/>
      <c r="S5" s="63"/>
    </row>
    <row r="7" spans="2:19" ht="19" x14ac:dyDescent="0.25">
      <c r="D7" s="33" t="s">
        <v>18</v>
      </c>
      <c r="E7" s="33" t="s">
        <v>19</v>
      </c>
      <c r="F7" s="33" t="s">
        <v>40</v>
      </c>
      <c r="G7" s="34"/>
      <c r="H7" s="33" t="s">
        <v>41</v>
      </c>
      <c r="I7" s="33" t="s">
        <v>42</v>
      </c>
      <c r="N7" s="33" t="s">
        <v>18</v>
      </c>
      <c r="O7" s="33" t="s">
        <v>19</v>
      </c>
      <c r="P7" s="33" t="s">
        <v>40</v>
      </c>
      <c r="Q7" s="34"/>
      <c r="R7" s="33" t="s">
        <v>41</v>
      </c>
      <c r="S7" s="33" t="s">
        <v>42</v>
      </c>
    </row>
    <row r="8" spans="2:19" ht="21" x14ac:dyDescent="0.25">
      <c r="B8" s="64" t="s">
        <v>47</v>
      </c>
      <c r="C8" s="64"/>
      <c r="D8" s="35">
        <f>'CULVER CHEER'!K25</f>
        <v>111.3</v>
      </c>
      <c r="E8" s="35">
        <f>D8/2</f>
        <v>55.65</v>
      </c>
      <c r="F8" s="35">
        <f>'CULVER CHEER'!K27</f>
        <v>4.5</v>
      </c>
      <c r="G8" s="2"/>
      <c r="H8" s="35">
        <f>E8-F8</f>
        <v>51.15</v>
      </c>
      <c r="I8" s="23">
        <f>RANK(H8,H8:H10)</f>
        <v>3</v>
      </c>
      <c r="L8" s="67" t="s">
        <v>47</v>
      </c>
      <c r="M8" s="68"/>
      <c r="N8" s="35">
        <f>'CHEER DUAL'!K25</f>
        <v>128.19999999999999</v>
      </c>
      <c r="O8" s="35">
        <f>N8/2</f>
        <v>64.099999999999994</v>
      </c>
      <c r="P8" s="35">
        <f>'CHEER DUAL'!K27</f>
        <v>1</v>
      </c>
      <c r="Q8" s="2"/>
      <c r="R8" s="35">
        <f>O8-P8</f>
        <v>63.099999999999994</v>
      </c>
      <c r="S8" s="23">
        <f>RANK(R8,R8:R9)</f>
        <v>1</v>
      </c>
    </row>
    <row r="9" spans="2:19" ht="21" x14ac:dyDescent="0.25">
      <c r="B9" s="64" t="s">
        <v>48</v>
      </c>
      <c r="C9" s="64"/>
      <c r="D9" s="35">
        <f>'SAINT MARY CHEER'!K25</f>
        <v>177.1</v>
      </c>
      <c r="E9" s="35">
        <f>D9/2</f>
        <v>88.55</v>
      </c>
      <c r="F9" s="35">
        <f>'SAINT MARY CHEER'!K27</f>
        <v>0</v>
      </c>
      <c r="G9" s="2"/>
      <c r="H9" s="35">
        <f>E9-F9</f>
        <v>88.55</v>
      </c>
      <c r="I9" s="23">
        <f>RANK(H9,H8:H9)</f>
        <v>1</v>
      </c>
      <c r="L9" s="64" t="s">
        <v>38</v>
      </c>
      <c r="M9" s="64"/>
      <c r="N9" s="35">
        <f>'CHEER DUAL'!W25</f>
        <v>119.2</v>
      </c>
      <c r="O9" s="35">
        <f>N9/2</f>
        <v>59.6</v>
      </c>
      <c r="P9" s="35">
        <f>'CHEER DUAL'!W27</f>
        <v>1</v>
      </c>
      <c r="Q9" s="2"/>
      <c r="R9" s="35">
        <f>O9-P9</f>
        <v>58.6</v>
      </c>
      <c r="S9" s="23">
        <f>RANK(R9,R8:R9)</f>
        <v>2</v>
      </c>
    </row>
    <row r="10" spans="2:19" ht="21" x14ac:dyDescent="0.25">
      <c r="B10" s="64" t="s">
        <v>38</v>
      </c>
      <c r="C10" s="64"/>
      <c r="D10" s="35">
        <f>'CC CHEER'!K25</f>
        <v>116.4</v>
      </c>
      <c r="E10" s="35">
        <f>D10/2</f>
        <v>58.2</v>
      </c>
      <c r="F10" s="35">
        <f>'CC CHEER'!K27</f>
        <v>0.5</v>
      </c>
      <c r="G10" s="2"/>
      <c r="H10" s="35">
        <f>E10-F10</f>
        <v>57.7</v>
      </c>
      <c r="I10" s="23">
        <f>RANK(H10,H8:H10)</f>
        <v>2</v>
      </c>
    </row>
    <row r="11" spans="2:19" ht="24" x14ac:dyDescent="0.3">
      <c r="L11" s="63" t="s">
        <v>56</v>
      </c>
      <c r="M11" s="63"/>
      <c r="N11" s="63"/>
      <c r="O11" s="63"/>
      <c r="P11" s="63"/>
      <c r="Q11" s="63"/>
      <c r="R11" s="63"/>
      <c r="S11" s="63"/>
    </row>
    <row r="12" spans="2:19" ht="24" x14ac:dyDescent="0.3">
      <c r="B12" s="63" t="s">
        <v>43</v>
      </c>
      <c r="C12" s="63"/>
      <c r="D12" s="63"/>
      <c r="E12" s="63"/>
      <c r="F12" s="63"/>
      <c r="G12" s="63"/>
      <c r="H12" s="63"/>
      <c r="I12" s="63"/>
    </row>
    <row r="13" spans="2:19" ht="19" x14ac:dyDescent="0.25">
      <c r="N13" s="33" t="s">
        <v>18</v>
      </c>
      <c r="O13" s="33" t="s">
        <v>19</v>
      </c>
      <c r="P13" s="33" t="s">
        <v>40</v>
      </c>
      <c r="Q13" s="34"/>
      <c r="R13" s="33" t="s">
        <v>41</v>
      </c>
      <c r="S13" s="33" t="s">
        <v>42</v>
      </c>
    </row>
    <row r="14" spans="2:19" ht="21" x14ac:dyDescent="0.25">
      <c r="D14" s="33" t="s">
        <v>18</v>
      </c>
      <c r="E14" s="33" t="s">
        <v>19</v>
      </c>
      <c r="F14" s="33" t="s">
        <v>40</v>
      </c>
      <c r="G14" s="34"/>
      <c r="H14" s="33" t="s">
        <v>41</v>
      </c>
      <c r="I14" s="33" t="s">
        <v>42</v>
      </c>
      <c r="L14" s="64" t="s">
        <v>61</v>
      </c>
      <c r="M14" s="64"/>
      <c r="N14" s="35">
        <f>'DANCE DUAL'!K20</f>
        <v>162.60000000000002</v>
      </c>
      <c r="O14" s="35">
        <f>N14/2</f>
        <v>81.300000000000011</v>
      </c>
      <c r="P14" s="35">
        <f>'DANCE DUAL'!K22</f>
        <v>0.5</v>
      </c>
      <c r="Q14" s="2"/>
      <c r="R14" s="35">
        <f t="shared" ref="R14" si="0">O14-P14</f>
        <v>80.800000000000011</v>
      </c>
      <c r="S14" s="23">
        <f>RANK(R14,R14:R14)</f>
        <v>1</v>
      </c>
    </row>
    <row r="15" spans="2:19" ht="21" x14ac:dyDescent="0.25">
      <c r="B15" s="64" t="s">
        <v>39</v>
      </c>
      <c r="C15" s="64"/>
      <c r="D15" s="35">
        <f>'MISSOURI VALLEY DANCE'!K20</f>
        <v>136.70000000000002</v>
      </c>
      <c r="E15" s="35">
        <f>D15/2</f>
        <v>68.350000000000009</v>
      </c>
      <c r="F15" s="35">
        <f>'MISSOURI VALLEY DANCE'!K22</f>
        <v>5</v>
      </c>
      <c r="G15" s="2"/>
      <c r="H15" s="35">
        <f t="shared" ref="H15:H16" si="1">E15-F15</f>
        <v>63.350000000000009</v>
      </c>
      <c r="I15" s="23">
        <f>RANK(H15,H15:H16)</f>
        <v>2</v>
      </c>
      <c r="L15" s="64" t="s">
        <v>38</v>
      </c>
      <c r="M15" s="64"/>
      <c r="N15" s="35">
        <f>'DANCE DUAL'!W20</f>
        <v>158.5</v>
      </c>
      <c r="O15" s="35">
        <f>N15/2</f>
        <v>79.25</v>
      </c>
      <c r="P15" s="35">
        <f>'DANCE DUAL'!W22</f>
        <v>0</v>
      </c>
      <c r="Q15" s="2"/>
      <c r="R15" s="35">
        <f t="shared" ref="R15" si="2">O15-P15</f>
        <v>79.25</v>
      </c>
      <c r="S15" s="23">
        <f>RANK(R15,R14:R15)</f>
        <v>2</v>
      </c>
    </row>
    <row r="16" spans="2:19" ht="21" x14ac:dyDescent="0.25">
      <c r="B16" s="64" t="s">
        <v>38</v>
      </c>
      <c r="C16" s="64"/>
      <c r="D16" s="35">
        <f>'CC DANCE'!K20</f>
        <v>161</v>
      </c>
      <c r="E16" s="35">
        <f>D16/2</f>
        <v>80.5</v>
      </c>
      <c r="F16" s="35">
        <f>'CC DANCE'!K22</f>
        <v>0</v>
      </c>
      <c r="G16" s="2"/>
      <c r="H16" s="35">
        <f t="shared" si="1"/>
        <v>80.5</v>
      </c>
      <c r="I16" s="23">
        <f>RANK(H16,H15:H16)</f>
        <v>1</v>
      </c>
    </row>
  </sheetData>
  <mergeCells count="15">
    <mergeCell ref="L14:M14"/>
    <mergeCell ref="B2:S2"/>
    <mergeCell ref="B3:S3"/>
    <mergeCell ref="B10:C10"/>
    <mergeCell ref="L5:S5"/>
    <mergeCell ref="L8:M8"/>
    <mergeCell ref="L9:M9"/>
    <mergeCell ref="B15:C15"/>
    <mergeCell ref="B16:C16"/>
    <mergeCell ref="B12:I12"/>
    <mergeCell ref="L15:M15"/>
    <mergeCell ref="B5:I5"/>
    <mergeCell ref="B8:C8"/>
    <mergeCell ref="B9:C9"/>
    <mergeCell ref="L11:S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20B94-12F0-7845-A92C-E40869634B99}">
  <dimension ref="C2:K29"/>
  <sheetViews>
    <sheetView zoomScale="120" zoomScaleNormal="120" workbookViewId="0">
      <selection activeCell="K28" sqref="K28"/>
    </sheetView>
  </sheetViews>
  <sheetFormatPr baseColWidth="10" defaultRowHeight="16" x14ac:dyDescent="0.2"/>
  <sheetData>
    <row r="2" spans="3:11" ht="25" thickBot="1" x14ac:dyDescent="0.35">
      <c r="C2" s="71" t="s">
        <v>49</v>
      </c>
      <c r="D2" s="71"/>
      <c r="E2" s="71"/>
      <c r="F2" s="71"/>
      <c r="G2" s="71"/>
      <c r="H2" s="71"/>
      <c r="I2" s="71"/>
      <c r="J2" s="71"/>
      <c r="K2" s="71"/>
    </row>
    <row r="4" spans="3:11" x14ac:dyDescent="0.2">
      <c r="C4" s="1"/>
      <c r="D4" s="1"/>
      <c r="E4" s="1"/>
      <c r="F4" s="72" t="s">
        <v>0</v>
      </c>
      <c r="G4" s="72"/>
      <c r="H4" s="72" t="s">
        <v>1</v>
      </c>
      <c r="I4" s="72"/>
      <c r="J4" s="72" t="s">
        <v>2</v>
      </c>
      <c r="K4" s="72"/>
    </row>
    <row r="5" spans="3:11" x14ac:dyDescent="0.2">
      <c r="C5" s="73" t="s">
        <v>24</v>
      </c>
      <c r="D5" s="73"/>
      <c r="E5" s="73"/>
      <c r="F5" s="73"/>
      <c r="G5" s="73"/>
      <c r="H5" s="73"/>
      <c r="I5" s="73"/>
      <c r="J5" s="73"/>
      <c r="K5" s="74"/>
    </row>
    <row r="6" spans="3:11" x14ac:dyDescent="0.2">
      <c r="C6" s="75" t="s">
        <v>25</v>
      </c>
      <c r="D6" s="76"/>
      <c r="E6" s="77"/>
      <c r="F6" s="153">
        <v>2.5</v>
      </c>
      <c r="G6" s="153">
        <v>2.1</v>
      </c>
      <c r="H6" s="153">
        <v>2.5</v>
      </c>
      <c r="I6" s="153">
        <v>2.1</v>
      </c>
      <c r="J6" s="153"/>
      <c r="K6" s="153"/>
    </row>
    <row r="7" spans="3:11" x14ac:dyDescent="0.2">
      <c r="C7" s="75" t="s">
        <v>26</v>
      </c>
      <c r="D7" s="76"/>
      <c r="E7" s="77"/>
      <c r="F7" s="153">
        <v>4.2</v>
      </c>
      <c r="G7" s="153">
        <v>2</v>
      </c>
      <c r="H7" s="153">
        <v>4.2</v>
      </c>
      <c r="I7" s="153">
        <v>2.1</v>
      </c>
      <c r="J7" s="153"/>
      <c r="K7" s="153"/>
    </row>
    <row r="8" spans="3:11" x14ac:dyDescent="0.2">
      <c r="C8" s="78" t="s">
        <v>27</v>
      </c>
      <c r="D8" s="79"/>
      <c r="E8" s="80"/>
      <c r="F8" s="153">
        <v>3.6</v>
      </c>
      <c r="G8" s="153">
        <v>2</v>
      </c>
      <c r="H8" s="153">
        <v>3.6</v>
      </c>
      <c r="I8" s="153">
        <v>2</v>
      </c>
      <c r="J8" s="153"/>
      <c r="K8" s="153"/>
    </row>
    <row r="9" spans="3:11" ht="17" thickBot="1" x14ac:dyDescent="0.25">
      <c r="C9" s="81" t="s">
        <v>37</v>
      </c>
      <c r="D9" s="82"/>
      <c r="E9" s="83"/>
      <c r="F9" s="154">
        <f>F6+G6+F7+G7+F8+G8</f>
        <v>16.399999999999999</v>
      </c>
      <c r="G9" s="155"/>
      <c r="H9" s="154">
        <f>H6+I6+H7+I7+H8+I8</f>
        <v>16.5</v>
      </c>
      <c r="I9" s="155"/>
      <c r="J9" s="154">
        <f>J6+K6+J7+K7+J8+K8</f>
        <v>0</v>
      </c>
      <c r="K9" s="156"/>
    </row>
    <row r="10" spans="3:11" ht="17" thickBot="1" x14ac:dyDescent="0.25">
      <c r="C10" s="85" t="s">
        <v>28</v>
      </c>
      <c r="D10" s="86"/>
      <c r="E10" s="87"/>
      <c r="F10" s="157"/>
      <c r="G10" s="158"/>
      <c r="H10" s="157"/>
      <c r="I10" s="158"/>
      <c r="J10" s="157"/>
      <c r="K10" s="159"/>
    </row>
    <row r="11" spans="3:11" x14ac:dyDescent="0.2">
      <c r="C11" s="88" t="s">
        <v>29</v>
      </c>
      <c r="D11" s="89"/>
      <c r="E11" s="90"/>
      <c r="F11" s="160">
        <v>2.1</v>
      </c>
      <c r="G11" s="160">
        <v>2.2999999999999998</v>
      </c>
      <c r="H11" s="160">
        <v>2.1</v>
      </c>
      <c r="I11" s="160">
        <v>2.4</v>
      </c>
      <c r="J11" s="160"/>
      <c r="K11" s="160"/>
    </row>
    <row r="12" spans="3:11" x14ac:dyDescent="0.2">
      <c r="C12" s="75" t="s">
        <v>30</v>
      </c>
      <c r="D12" s="76"/>
      <c r="E12" s="77"/>
      <c r="F12" s="153">
        <v>1.3</v>
      </c>
      <c r="G12" s="153">
        <v>2.9</v>
      </c>
      <c r="H12" s="153">
        <v>1.3</v>
      </c>
      <c r="I12" s="153">
        <v>3</v>
      </c>
      <c r="J12" s="153"/>
      <c r="K12" s="153"/>
    </row>
    <row r="13" spans="3:11" x14ac:dyDescent="0.2">
      <c r="C13" s="75" t="s">
        <v>31</v>
      </c>
      <c r="D13" s="76"/>
      <c r="E13" s="77"/>
      <c r="F13" s="153">
        <v>4.8</v>
      </c>
      <c r="G13" s="153">
        <v>2.5</v>
      </c>
      <c r="H13" s="153">
        <v>4.8</v>
      </c>
      <c r="I13" s="153">
        <v>2.7</v>
      </c>
      <c r="J13" s="153"/>
      <c r="K13" s="153"/>
    </row>
    <row r="14" spans="3:11" x14ac:dyDescent="0.2">
      <c r="C14" s="81" t="s">
        <v>37</v>
      </c>
      <c r="D14" s="82"/>
      <c r="E14" s="83"/>
      <c r="F14" s="161">
        <f>F11+G11+F12+G12+F13+G13</f>
        <v>15.899999999999999</v>
      </c>
      <c r="G14" s="161"/>
      <c r="H14" s="161">
        <f>H11+I11+H12+I12+H13+I13</f>
        <v>16.3</v>
      </c>
      <c r="I14" s="161"/>
      <c r="J14" s="161">
        <f>J11+K11+J12+K12+J13+K13</f>
        <v>0</v>
      </c>
      <c r="K14" s="161"/>
    </row>
    <row r="15" spans="3:11" x14ac:dyDescent="0.2">
      <c r="C15" s="92" t="s">
        <v>32</v>
      </c>
      <c r="D15" s="93"/>
      <c r="E15" s="94"/>
      <c r="F15" s="162"/>
      <c r="G15" s="163"/>
      <c r="H15" s="164"/>
      <c r="I15" s="164"/>
      <c r="J15" s="164"/>
      <c r="K15" s="164"/>
    </row>
    <row r="16" spans="3:11" x14ac:dyDescent="0.2">
      <c r="C16" s="75" t="s">
        <v>11</v>
      </c>
      <c r="D16" s="76"/>
      <c r="E16" s="77"/>
      <c r="F16" s="165">
        <v>6</v>
      </c>
      <c r="G16" s="166"/>
      <c r="H16" s="167">
        <v>5.7</v>
      </c>
      <c r="I16" s="167"/>
      <c r="J16" s="167"/>
      <c r="K16" s="167"/>
    </row>
    <row r="17" spans="3:11" x14ac:dyDescent="0.2">
      <c r="C17" s="75" t="s">
        <v>33</v>
      </c>
      <c r="D17" s="76"/>
      <c r="E17" s="77"/>
      <c r="F17" s="165">
        <v>6.3</v>
      </c>
      <c r="G17" s="166"/>
      <c r="H17" s="168">
        <v>6.3</v>
      </c>
      <c r="I17" s="168"/>
      <c r="J17" s="168"/>
      <c r="K17" s="168"/>
    </row>
    <row r="18" spans="3:11" x14ac:dyDescent="0.2">
      <c r="C18" s="75" t="s">
        <v>34</v>
      </c>
      <c r="D18" s="76"/>
      <c r="E18" s="77"/>
      <c r="F18" s="165">
        <v>4.7</v>
      </c>
      <c r="G18" s="166"/>
      <c r="H18" s="165">
        <v>4.8</v>
      </c>
      <c r="I18" s="166"/>
      <c r="J18" s="165"/>
      <c r="K18" s="166"/>
    </row>
    <row r="19" spans="3:11" x14ac:dyDescent="0.2">
      <c r="C19" s="75" t="s">
        <v>35</v>
      </c>
      <c r="D19" s="76"/>
      <c r="E19" s="77"/>
      <c r="F19" s="165">
        <v>6.2</v>
      </c>
      <c r="G19" s="166"/>
      <c r="H19" s="167">
        <v>6.2</v>
      </c>
      <c r="I19" s="167"/>
      <c r="J19" s="167"/>
      <c r="K19" s="167"/>
    </row>
    <row r="20" spans="3:11" x14ac:dyDescent="0.2">
      <c r="C20" s="99" t="s">
        <v>37</v>
      </c>
      <c r="D20" s="100"/>
      <c r="E20" s="101"/>
      <c r="F20" s="169">
        <f>F16+F17+F18+F19</f>
        <v>23.2</v>
      </c>
      <c r="G20" s="170"/>
      <c r="H20" s="170">
        <f>H16+H17+H18+H19</f>
        <v>23</v>
      </c>
      <c r="I20" s="170"/>
      <c r="J20" s="171">
        <f>J16+J17+J18+J19</f>
        <v>0</v>
      </c>
      <c r="K20" s="172"/>
    </row>
    <row r="21" spans="3:11" x14ac:dyDescent="0.2">
      <c r="C21" s="1"/>
      <c r="D21" s="1"/>
      <c r="E21" s="1"/>
      <c r="F21" s="173"/>
      <c r="G21" s="173"/>
      <c r="H21" s="173"/>
      <c r="I21" s="173"/>
      <c r="J21" s="174"/>
      <c r="K21" s="174"/>
    </row>
    <row r="22" spans="3:11" x14ac:dyDescent="0.2">
      <c r="C22" s="1"/>
      <c r="D22" s="1"/>
      <c r="E22" s="1"/>
      <c r="F22" s="175" t="s">
        <v>0</v>
      </c>
      <c r="G22" s="175"/>
      <c r="H22" s="175" t="s">
        <v>1</v>
      </c>
      <c r="I22" s="175"/>
      <c r="J22" s="175" t="s">
        <v>2</v>
      </c>
      <c r="K22" s="175"/>
    </row>
    <row r="23" spans="3:11" x14ac:dyDescent="0.2">
      <c r="C23" s="1"/>
      <c r="D23" s="1"/>
      <c r="E23" s="1" t="s">
        <v>17</v>
      </c>
      <c r="F23" s="176">
        <f>F9+F14+F20</f>
        <v>55.5</v>
      </c>
      <c r="G23" s="176"/>
      <c r="H23" s="176">
        <f>H9+H14+H20</f>
        <v>55.8</v>
      </c>
      <c r="I23" s="176"/>
      <c r="J23" s="177">
        <f>J9+J14+J20</f>
        <v>0</v>
      </c>
      <c r="K23" s="177"/>
    </row>
    <row r="25" spans="3:11" x14ac:dyDescent="0.2">
      <c r="H25" s="106" t="s">
        <v>18</v>
      </c>
      <c r="I25" s="107"/>
      <c r="J25" s="107"/>
      <c r="K25" s="178">
        <f>F23+H23</f>
        <v>111.3</v>
      </c>
    </row>
    <row r="26" spans="3:11" x14ac:dyDescent="0.2">
      <c r="H26" s="106" t="s">
        <v>19</v>
      </c>
      <c r="I26" s="107"/>
      <c r="J26" s="107"/>
      <c r="K26" s="17">
        <f>K25/2</f>
        <v>55.65</v>
      </c>
    </row>
    <row r="27" spans="3:11" x14ac:dyDescent="0.2">
      <c r="H27" s="106" t="s">
        <v>20</v>
      </c>
      <c r="I27" s="107"/>
      <c r="J27" s="107"/>
      <c r="K27" s="25">
        <v>4.5</v>
      </c>
    </row>
    <row r="29" spans="3:11" x14ac:dyDescent="0.2">
      <c r="C29" s="106" t="s">
        <v>54</v>
      </c>
      <c r="D29" s="107"/>
      <c r="E29" s="107"/>
      <c r="F29" s="107"/>
      <c r="G29" s="107"/>
      <c r="H29" s="107"/>
      <c r="I29" s="107"/>
      <c r="J29" s="107"/>
      <c r="K29" s="178">
        <f>K26-K27</f>
        <v>51.15</v>
      </c>
    </row>
  </sheetData>
  <mergeCells count="51">
    <mergeCell ref="H25:J25"/>
    <mergeCell ref="H26:J26"/>
    <mergeCell ref="H27:J27"/>
    <mergeCell ref="C29:J29"/>
    <mergeCell ref="F22:G22"/>
    <mergeCell ref="H22:I22"/>
    <mergeCell ref="J22:K22"/>
    <mergeCell ref="F23:G23"/>
    <mergeCell ref="H23:I23"/>
    <mergeCell ref="J23:K23"/>
    <mergeCell ref="C19:E19"/>
    <mergeCell ref="F19:G19"/>
    <mergeCell ref="H19:I19"/>
    <mergeCell ref="J19:K19"/>
    <mergeCell ref="C20:E20"/>
    <mergeCell ref="F20:G20"/>
    <mergeCell ref="H20:I20"/>
    <mergeCell ref="J20:K20"/>
    <mergeCell ref="C17:E17"/>
    <mergeCell ref="F17:G17"/>
    <mergeCell ref="H17:I17"/>
    <mergeCell ref="J17:K17"/>
    <mergeCell ref="C18:E18"/>
    <mergeCell ref="F18:G18"/>
    <mergeCell ref="H18:I18"/>
    <mergeCell ref="J18:K18"/>
    <mergeCell ref="H14:I14"/>
    <mergeCell ref="J14:K14"/>
    <mergeCell ref="C15:E15"/>
    <mergeCell ref="C16:E16"/>
    <mergeCell ref="F16:G16"/>
    <mergeCell ref="H16:I16"/>
    <mergeCell ref="J16:K16"/>
    <mergeCell ref="F14:G14"/>
    <mergeCell ref="C10:E10"/>
    <mergeCell ref="C11:E11"/>
    <mergeCell ref="C12:E12"/>
    <mergeCell ref="C13:E13"/>
    <mergeCell ref="C14:E14"/>
    <mergeCell ref="J9:K9"/>
    <mergeCell ref="C2:K2"/>
    <mergeCell ref="F4:G4"/>
    <mergeCell ref="H4:I4"/>
    <mergeCell ref="J4:K4"/>
    <mergeCell ref="C5:K5"/>
    <mergeCell ref="C6:E6"/>
    <mergeCell ref="C7:E7"/>
    <mergeCell ref="C8:E8"/>
    <mergeCell ref="C9:E9"/>
    <mergeCell ref="F9:G9"/>
    <mergeCell ref="H9:I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51348-64D1-2A43-B325-F83152FAE3FE}">
  <dimension ref="A1:K29"/>
  <sheetViews>
    <sheetView zoomScale="120" zoomScaleNormal="120" workbookViewId="0">
      <selection activeCell="F9" sqref="F9:G9"/>
    </sheetView>
  </sheetViews>
  <sheetFormatPr baseColWidth="10" defaultRowHeight="16" x14ac:dyDescent="0.2"/>
  <sheetData>
    <row r="1" spans="1:11" x14ac:dyDescent="0.2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25" thickBot="1" x14ac:dyDescent="0.35">
      <c r="A2" s="36"/>
      <c r="B2" s="36"/>
      <c r="C2" s="112" t="s">
        <v>50</v>
      </c>
      <c r="D2" s="112"/>
      <c r="E2" s="112"/>
      <c r="F2" s="112"/>
      <c r="G2" s="112"/>
      <c r="H2" s="112"/>
      <c r="I2" s="112"/>
      <c r="J2" s="112"/>
      <c r="K2" s="112"/>
    </row>
    <row r="3" spans="1:11" x14ac:dyDescent="0.2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</row>
    <row r="4" spans="1:11" x14ac:dyDescent="0.2">
      <c r="A4" s="36"/>
      <c r="B4" s="36"/>
      <c r="C4" s="37"/>
      <c r="D4" s="37"/>
      <c r="E4" s="37"/>
      <c r="F4" s="113" t="s">
        <v>0</v>
      </c>
      <c r="G4" s="114"/>
      <c r="H4" s="113" t="s">
        <v>1</v>
      </c>
      <c r="I4" s="114"/>
      <c r="J4" s="113" t="s">
        <v>2</v>
      </c>
      <c r="K4" s="114"/>
    </row>
    <row r="5" spans="1:11" x14ac:dyDescent="0.2">
      <c r="A5" s="36"/>
      <c r="B5" s="36"/>
      <c r="C5" s="115" t="s">
        <v>24</v>
      </c>
      <c r="D5" s="115"/>
      <c r="E5" s="115"/>
      <c r="F5" s="115"/>
      <c r="G5" s="115"/>
      <c r="H5" s="115"/>
      <c r="I5" s="115"/>
      <c r="J5" s="115"/>
      <c r="K5" s="116"/>
    </row>
    <row r="6" spans="1:11" x14ac:dyDescent="0.2">
      <c r="A6" s="36"/>
      <c r="B6" s="36"/>
      <c r="C6" s="117" t="s">
        <v>25</v>
      </c>
      <c r="D6" s="118"/>
      <c r="E6" s="119"/>
      <c r="F6" s="180">
        <v>4.5</v>
      </c>
      <c r="G6" s="180">
        <v>4.4000000000000004</v>
      </c>
      <c r="H6" s="180">
        <v>4.5</v>
      </c>
      <c r="I6" s="180">
        <v>4.3</v>
      </c>
      <c r="J6" s="38"/>
      <c r="K6" s="38"/>
    </row>
    <row r="7" spans="1:11" x14ac:dyDescent="0.2">
      <c r="A7" s="36"/>
      <c r="B7" s="36"/>
      <c r="C7" s="117" t="s">
        <v>26</v>
      </c>
      <c r="D7" s="118"/>
      <c r="E7" s="119"/>
      <c r="F7" s="180">
        <v>4.5</v>
      </c>
      <c r="G7" s="180">
        <v>3.6</v>
      </c>
      <c r="H7" s="180">
        <v>4.4000000000000004</v>
      </c>
      <c r="I7" s="180">
        <v>3.7</v>
      </c>
      <c r="J7" s="38"/>
      <c r="K7" s="38"/>
    </row>
    <row r="8" spans="1:11" x14ac:dyDescent="0.2">
      <c r="A8" s="36"/>
      <c r="B8" s="36"/>
      <c r="C8" s="117" t="s">
        <v>27</v>
      </c>
      <c r="D8" s="118"/>
      <c r="E8" s="119"/>
      <c r="F8" s="180">
        <v>4.5</v>
      </c>
      <c r="G8" s="180">
        <v>3.9</v>
      </c>
      <c r="H8" s="180">
        <v>4.5</v>
      </c>
      <c r="I8" s="180">
        <v>4</v>
      </c>
      <c r="J8" s="38"/>
      <c r="K8" s="38"/>
    </row>
    <row r="9" spans="1:11" ht="17" thickBot="1" x14ac:dyDescent="0.25">
      <c r="A9" s="36"/>
      <c r="B9" s="36"/>
      <c r="C9" s="120" t="s">
        <v>37</v>
      </c>
      <c r="D9" s="121"/>
      <c r="E9" s="122"/>
      <c r="F9" s="181">
        <f>F6+G6+F7+G7+F8+G8</f>
        <v>25.4</v>
      </c>
      <c r="G9" s="182"/>
      <c r="H9" s="181">
        <f>H6+I6+H7+I7+H8+I8</f>
        <v>25.400000000000002</v>
      </c>
      <c r="I9" s="182"/>
      <c r="J9" s="110">
        <v>0</v>
      </c>
      <c r="K9" s="111"/>
    </row>
    <row r="10" spans="1:11" ht="17" thickBot="1" x14ac:dyDescent="0.25">
      <c r="A10" s="36"/>
      <c r="B10" s="36"/>
      <c r="C10" s="123" t="s">
        <v>28</v>
      </c>
      <c r="D10" s="124"/>
      <c r="E10" s="125"/>
      <c r="F10" s="183"/>
      <c r="G10" s="184"/>
      <c r="H10" s="183"/>
      <c r="I10" s="184"/>
      <c r="J10" s="39"/>
      <c r="K10" s="39"/>
    </row>
    <row r="11" spans="1:11" x14ac:dyDescent="0.2">
      <c r="A11" s="36"/>
      <c r="B11" s="36"/>
      <c r="C11" s="126" t="s">
        <v>29</v>
      </c>
      <c r="D11" s="127"/>
      <c r="E11" s="128"/>
      <c r="F11" s="180">
        <v>5</v>
      </c>
      <c r="G11" s="180">
        <v>4.5999999999999996</v>
      </c>
      <c r="H11" s="180">
        <v>5</v>
      </c>
      <c r="I11" s="180">
        <v>4.3</v>
      </c>
      <c r="J11" s="38"/>
      <c r="K11" s="38"/>
    </row>
    <row r="12" spans="1:11" x14ac:dyDescent="0.2">
      <c r="A12" s="36"/>
      <c r="B12" s="36"/>
      <c r="C12" s="117" t="s">
        <v>30</v>
      </c>
      <c r="D12" s="118"/>
      <c r="E12" s="119"/>
      <c r="F12" s="180">
        <v>5</v>
      </c>
      <c r="G12" s="180">
        <v>4.7</v>
      </c>
      <c r="H12" s="180">
        <v>5</v>
      </c>
      <c r="I12" s="180">
        <v>4.4000000000000004</v>
      </c>
      <c r="J12" s="38"/>
      <c r="K12" s="38"/>
    </row>
    <row r="13" spans="1:11" x14ac:dyDescent="0.2">
      <c r="A13" s="36"/>
      <c r="B13" s="36"/>
      <c r="C13" s="117" t="s">
        <v>31</v>
      </c>
      <c r="D13" s="118"/>
      <c r="E13" s="119"/>
      <c r="F13" s="180">
        <v>5</v>
      </c>
      <c r="G13" s="180">
        <v>4.7</v>
      </c>
      <c r="H13" s="180">
        <v>5</v>
      </c>
      <c r="I13" s="180">
        <v>4.4000000000000004</v>
      </c>
      <c r="J13" s="38"/>
      <c r="K13" s="38"/>
    </row>
    <row r="14" spans="1:11" x14ac:dyDescent="0.2">
      <c r="A14" s="36"/>
      <c r="B14" s="36"/>
      <c r="C14" s="120" t="s">
        <v>37</v>
      </c>
      <c r="D14" s="121"/>
      <c r="E14" s="122"/>
      <c r="F14" s="185">
        <f>F11+G11+F12+G12+F13+G13</f>
        <v>29</v>
      </c>
      <c r="G14" s="186"/>
      <c r="H14" s="187">
        <f>H11+I11+H12+I12+H13+I13</f>
        <v>28.1</v>
      </c>
      <c r="I14" s="186"/>
      <c r="J14" s="129">
        <v>0</v>
      </c>
      <c r="K14" s="130"/>
    </row>
    <row r="15" spans="1:11" x14ac:dyDescent="0.2">
      <c r="A15" s="36"/>
      <c r="B15" s="36"/>
      <c r="C15" s="131" t="s">
        <v>32</v>
      </c>
      <c r="D15" s="132"/>
      <c r="E15" s="133"/>
      <c r="F15" s="188"/>
      <c r="G15" s="189"/>
      <c r="H15" s="189"/>
      <c r="I15" s="189"/>
      <c r="J15" s="40"/>
      <c r="K15" s="40"/>
    </row>
    <row r="16" spans="1:11" x14ac:dyDescent="0.2">
      <c r="A16" s="36"/>
      <c r="B16" s="36"/>
      <c r="C16" s="117" t="s">
        <v>11</v>
      </c>
      <c r="D16" s="118"/>
      <c r="E16" s="119"/>
      <c r="F16" s="190">
        <v>8.4</v>
      </c>
      <c r="G16" s="191"/>
      <c r="H16" s="190">
        <v>8.1</v>
      </c>
      <c r="I16" s="192"/>
      <c r="J16" s="137"/>
      <c r="K16" s="136"/>
    </row>
    <row r="17" spans="1:11" x14ac:dyDescent="0.2">
      <c r="A17" s="36"/>
      <c r="B17" s="36"/>
      <c r="C17" s="117" t="s">
        <v>33</v>
      </c>
      <c r="D17" s="118"/>
      <c r="E17" s="119"/>
      <c r="F17" s="190">
        <v>8.5</v>
      </c>
      <c r="G17" s="191"/>
      <c r="H17" s="190">
        <v>8.1999999999999993</v>
      </c>
      <c r="I17" s="192"/>
      <c r="J17" s="137"/>
      <c r="K17" s="136"/>
    </row>
    <row r="18" spans="1:11" x14ac:dyDescent="0.2">
      <c r="A18" s="36"/>
      <c r="B18" s="36"/>
      <c r="C18" s="117" t="s">
        <v>34</v>
      </c>
      <c r="D18" s="118"/>
      <c r="E18" s="119"/>
      <c r="F18" s="190">
        <v>8.6</v>
      </c>
      <c r="G18" s="191"/>
      <c r="H18" s="190">
        <v>8.4</v>
      </c>
      <c r="I18" s="191"/>
      <c r="J18" s="134"/>
      <c r="K18" s="135"/>
    </row>
    <row r="19" spans="1:11" x14ac:dyDescent="0.2">
      <c r="A19" s="36"/>
      <c r="B19" s="36"/>
      <c r="C19" s="117" t="s">
        <v>35</v>
      </c>
      <c r="D19" s="118"/>
      <c r="E19" s="119"/>
      <c r="F19" s="190">
        <v>9.5</v>
      </c>
      <c r="G19" s="191"/>
      <c r="H19" s="190">
        <v>9.5</v>
      </c>
      <c r="I19" s="192"/>
      <c r="J19" s="137"/>
      <c r="K19" s="136"/>
    </row>
    <row r="20" spans="1:11" x14ac:dyDescent="0.2">
      <c r="A20" s="36"/>
      <c r="B20" s="36"/>
      <c r="C20" s="138" t="s">
        <v>37</v>
      </c>
      <c r="D20" s="139"/>
      <c r="E20" s="140"/>
      <c r="F20" s="185">
        <f>F16+F17+F18+F19</f>
        <v>35</v>
      </c>
      <c r="G20" s="193"/>
      <c r="H20" s="193">
        <f>H16+H17+H18+H19</f>
        <v>34.199999999999996</v>
      </c>
      <c r="I20" s="193"/>
      <c r="J20" s="141">
        <v>0</v>
      </c>
      <c r="K20" s="142"/>
    </row>
    <row r="21" spans="1:11" x14ac:dyDescent="0.2">
      <c r="A21" s="36"/>
      <c r="B21" s="36"/>
      <c r="C21" s="37"/>
      <c r="D21" s="37"/>
      <c r="E21" s="37"/>
      <c r="F21" s="194"/>
      <c r="G21" s="194"/>
      <c r="H21" s="194"/>
      <c r="I21" s="194"/>
      <c r="J21" s="36"/>
      <c r="K21" s="36"/>
    </row>
    <row r="22" spans="1:11" x14ac:dyDescent="0.2">
      <c r="A22" s="36"/>
      <c r="B22" s="36"/>
      <c r="C22" s="37"/>
      <c r="D22" s="37"/>
      <c r="E22" s="37"/>
      <c r="F22" s="195" t="s">
        <v>0</v>
      </c>
      <c r="G22" s="196"/>
      <c r="H22" s="195" t="s">
        <v>1</v>
      </c>
      <c r="I22" s="196"/>
      <c r="J22" s="113" t="s">
        <v>2</v>
      </c>
      <c r="K22" s="114"/>
    </row>
    <row r="23" spans="1:11" x14ac:dyDescent="0.2">
      <c r="A23" s="36"/>
      <c r="B23" s="36"/>
      <c r="C23" s="37"/>
      <c r="D23" s="37"/>
      <c r="E23" s="37" t="s">
        <v>17</v>
      </c>
      <c r="F23" s="197">
        <f>F9+F14+F20</f>
        <v>89.4</v>
      </c>
      <c r="G23" s="198"/>
      <c r="H23" s="197">
        <f>H9+H14+H20</f>
        <v>87.699999999999989</v>
      </c>
      <c r="I23" s="198"/>
      <c r="J23" s="145">
        <v>0</v>
      </c>
      <c r="K23" s="146"/>
    </row>
    <row r="24" spans="1:11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</row>
    <row r="25" spans="1:11" x14ac:dyDescent="0.2">
      <c r="A25" s="36"/>
      <c r="B25" s="36"/>
      <c r="C25" s="36"/>
      <c r="D25" s="36"/>
      <c r="E25" s="36"/>
      <c r="F25" s="36"/>
      <c r="G25" s="36"/>
      <c r="H25" s="143" t="s">
        <v>18</v>
      </c>
      <c r="I25" s="144"/>
      <c r="J25" s="144"/>
      <c r="K25" s="41">
        <f>F23+H23</f>
        <v>177.1</v>
      </c>
    </row>
    <row r="26" spans="1:11" x14ac:dyDescent="0.2">
      <c r="A26" s="36"/>
      <c r="B26" s="36"/>
      <c r="C26" s="36"/>
      <c r="D26" s="36"/>
      <c r="E26" s="36"/>
      <c r="F26" s="36"/>
      <c r="G26" s="36"/>
      <c r="H26" s="143" t="s">
        <v>19</v>
      </c>
      <c r="I26" s="144"/>
      <c r="J26" s="144"/>
      <c r="K26" s="42">
        <f>K25/2</f>
        <v>88.55</v>
      </c>
    </row>
    <row r="27" spans="1:11" x14ac:dyDescent="0.2">
      <c r="A27" s="36"/>
      <c r="B27" s="36"/>
      <c r="C27" s="36"/>
      <c r="D27" s="36"/>
      <c r="E27" s="36"/>
      <c r="F27" s="36"/>
      <c r="G27" s="36"/>
      <c r="H27" s="143" t="s">
        <v>20</v>
      </c>
      <c r="I27" s="144"/>
      <c r="J27" s="144"/>
      <c r="K27" s="43">
        <v>0</v>
      </c>
    </row>
    <row r="28" spans="1:11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</row>
    <row r="29" spans="1:11" x14ac:dyDescent="0.2">
      <c r="A29" s="36"/>
      <c r="B29" s="36"/>
      <c r="C29" s="143" t="s">
        <v>53</v>
      </c>
      <c r="D29" s="144"/>
      <c r="E29" s="144"/>
      <c r="F29" s="144"/>
      <c r="G29" s="144"/>
      <c r="H29" s="144"/>
      <c r="I29" s="144"/>
      <c r="J29" s="144"/>
      <c r="K29" s="179">
        <f>K26-K27</f>
        <v>88.55</v>
      </c>
    </row>
  </sheetData>
  <mergeCells count="51">
    <mergeCell ref="H25:J25"/>
    <mergeCell ref="H26:J26"/>
    <mergeCell ref="H27:J27"/>
    <mergeCell ref="C29:J29"/>
    <mergeCell ref="F22:G22"/>
    <mergeCell ref="H22:I22"/>
    <mergeCell ref="J22:K22"/>
    <mergeCell ref="F23:G23"/>
    <mergeCell ref="H23:I23"/>
    <mergeCell ref="J23:K23"/>
    <mergeCell ref="C19:E19"/>
    <mergeCell ref="F19:G19"/>
    <mergeCell ref="H19:I19"/>
    <mergeCell ref="J19:K19"/>
    <mergeCell ref="C20:E20"/>
    <mergeCell ref="F20:G20"/>
    <mergeCell ref="H20:I20"/>
    <mergeCell ref="J20:K20"/>
    <mergeCell ref="C17:E17"/>
    <mergeCell ref="F17:G17"/>
    <mergeCell ref="H17:I17"/>
    <mergeCell ref="J17:K17"/>
    <mergeCell ref="C18:E18"/>
    <mergeCell ref="F18:G18"/>
    <mergeCell ref="H18:I18"/>
    <mergeCell ref="J18:K18"/>
    <mergeCell ref="H14:I14"/>
    <mergeCell ref="J14:K14"/>
    <mergeCell ref="C15:E15"/>
    <mergeCell ref="C16:E16"/>
    <mergeCell ref="F16:G16"/>
    <mergeCell ref="H16:I16"/>
    <mergeCell ref="J16:K16"/>
    <mergeCell ref="F14:G14"/>
    <mergeCell ref="C10:E10"/>
    <mergeCell ref="C11:E11"/>
    <mergeCell ref="C12:E12"/>
    <mergeCell ref="C13:E13"/>
    <mergeCell ref="C14:E14"/>
    <mergeCell ref="J9:K9"/>
    <mergeCell ref="C2:K2"/>
    <mergeCell ref="F4:G4"/>
    <mergeCell ref="H4:I4"/>
    <mergeCell ref="J4:K4"/>
    <mergeCell ref="C5:K5"/>
    <mergeCell ref="C6:E6"/>
    <mergeCell ref="C7:E7"/>
    <mergeCell ref="C8:E8"/>
    <mergeCell ref="C9:E9"/>
    <mergeCell ref="F9:G9"/>
    <mergeCell ref="H9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CD0D4-6464-4D4A-BC17-4F590E750F7C}">
  <dimension ref="C2:K29"/>
  <sheetViews>
    <sheetView zoomScale="120" zoomScaleNormal="120" workbookViewId="0">
      <selection activeCell="F20" sqref="F20:G20"/>
    </sheetView>
  </sheetViews>
  <sheetFormatPr baseColWidth="10" defaultRowHeight="16" x14ac:dyDescent="0.2"/>
  <sheetData>
    <row r="2" spans="3:11" ht="25" thickBot="1" x14ac:dyDescent="0.35">
      <c r="C2" s="71" t="s">
        <v>23</v>
      </c>
      <c r="D2" s="71"/>
      <c r="E2" s="71"/>
      <c r="F2" s="71"/>
      <c r="G2" s="71"/>
      <c r="H2" s="71"/>
      <c r="I2" s="71"/>
      <c r="J2" s="71"/>
      <c r="K2" s="71"/>
    </row>
    <row r="4" spans="3:11" x14ac:dyDescent="0.2">
      <c r="C4" s="1"/>
      <c r="D4" s="1"/>
      <c r="E4" s="1"/>
      <c r="F4" s="72" t="s">
        <v>0</v>
      </c>
      <c r="G4" s="72"/>
      <c r="H4" s="72" t="s">
        <v>1</v>
      </c>
      <c r="I4" s="72"/>
      <c r="J4" s="72" t="s">
        <v>2</v>
      </c>
      <c r="K4" s="72"/>
    </row>
    <row r="5" spans="3:11" x14ac:dyDescent="0.2">
      <c r="C5" s="73" t="s">
        <v>24</v>
      </c>
      <c r="D5" s="73"/>
      <c r="E5" s="73"/>
      <c r="F5" s="73"/>
      <c r="G5" s="73"/>
      <c r="H5" s="73"/>
      <c r="I5" s="73"/>
      <c r="J5" s="73"/>
      <c r="K5" s="74"/>
    </row>
    <row r="6" spans="3:11" x14ac:dyDescent="0.2">
      <c r="C6" s="75" t="s">
        <v>25</v>
      </c>
      <c r="D6" s="76"/>
      <c r="E6" s="77"/>
      <c r="F6" s="24">
        <v>2.6</v>
      </c>
      <c r="G6" s="24">
        <v>2.7</v>
      </c>
      <c r="H6" s="24">
        <v>2.6</v>
      </c>
      <c r="I6" s="24">
        <v>2.8</v>
      </c>
      <c r="J6" s="24"/>
      <c r="K6" s="24"/>
    </row>
    <row r="7" spans="3:11" x14ac:dyDescent="0.2">
      <c r="C7" s="75" t="s">
        <v>26</v>
      </c>
      <c r="D7" s="76"/>
      <c r="E7" s="77"/>
      <c r="F7" s="24">
        <v>1</v>
      </c>
      <c r="G7" s="24">
        <v>2.4</v>
      </c>
      <c r="H7" s="24">
        <v>3.6</v>
      </c>
      <c r="I7" s="24">
        <v>2.6</v>
      </c>
      <c r="J7" s="24"/>
      <c r="K7" s="24"/>
    </row>
    <row r="8" spans="3:11" x14ac:dyDescent="0.2">
      <c r="C8" s="78" t="s">
        <v>27</v>
      </c>
      <c r="D8" s="79"/>
      <c r="E8" s="80"/>
      <c r="F8" s="24">
        <v>3.6</v>
      </c>
      <c r="G8" s="24">
        <v>2.4</v>
      </c>
      <c r="H8" s="24">
        <v>1</v>
      </c>
      <c r="I8" s="24">
        <v>2.2999999999999998</v>
      </c>
      <c r="J8" s="24"/>
      <c r="K8" s="24"/>
    </row>
    <row r="9" spans="3:11" ht="17" thickBot="1" x14ac:dyDescent="0.25">
      <c r="C9" s="81" t="s">
        <v>37</v>
      </c>
      <c r="D9" s="82"/>
      <c r="E9" s="83"/>
      <c r="F9" s="69">
        <f>F6+G6+F7+G7+F8+G8</f>
        <v>14.700000000000001</v>
      </c>
      <c r="G9" s="84"/>
      <c r="H9" s="69">
        <f>H6+I6+H7+I7+H8+I8</f>
        <v>14.899999999999999</v>
      </c>
      <c r="I9" s="84"/>
      <c r="J9" s="69">
        <f>J6+K6+J7+K7+J8+K8</f>
        <v>0</v>
      </c>
      <c r="K9" s="70"/>
    </row>
    <row r="10" spans="3:11" ht="17" thickBot="1" x14ac:dyDescent="0.25">
      <c r="C10" s="85" t="s">
        <v>28</v>
      </c>
      <c r="D10" s="86"/>
      <c r="E10" s="87"/>
      <c r="F10" s="26"/>
      <c r="G10" s="27"/>
      <c r="H10" s="26"/>
      <c r="I10" s="27"/>
      <c r="J10" s="26"/>
      <c r="K10" s="28"/>
    </row>
    <row r="11" spans="3:11" x14ac:dyDescent="0.2">
      <c r="C11" s="88" t="s">
        <v>29</v>
      </c>
      <c r="D11" s="89"/>
      <c r="E11" s="90"/>
      <c r="F11" s="32">
        <v>2.4</v>
      </c>
      <c r="G11" s="32">
        <v>2.9</v>
      </c>
      <c r="H11" s="32">
        <v>2.4</v>
      </c>
      <c r="I11" s="32">
        <v>2.9</v>
      </c>
      <c r="J11" s="32"/>
      <c r="K11" s="32"/>
    </row>
    <row r="12" spans="3:11" x14ac:dyDescent="0.2">
      <c r="C12" s="75" t="s">
        <v>30</v>
      </c>
      <c r="D12" s="76"/>
      <c r="E12" s="77"/>
      <c r="F12" s="24">
        <v>2</v>
      </c>
      <c r="G12" s="24">
        <v>3.3</v>
      </c>
      <c r="H12" s="24">
        <v>2</v>
      </c>
      <c r="I12" s="24">
        <v>3.4</v>
      </c>
      <c r="J12" s="24"/>
      <c r="K12" s="24"/>
    </row>
    <row r="13" spans="3:11" x14ac:dyDescent="0.2">
      <c r="C13" s="75" t="s">
        <v>31</v>
      </c>
      <c r="D13" s="76"/>
      <c r="E13" s="77"/>
      <c r="F13" s="24">
        <v>5</v>
      </c>
      <c r="G13" s="24">
        <v>2.7</v>
      </c>
      <c r="H13" s="24">
        <v>5</v>
      </c>
      <c r="I13" s="24">
        <v>2.9</v>
      </c>
      <c r="J13" s="24"/>
      <c r="K13" s="24"/>
    </row>
    <row r="14" spans="3:11" x14ac:dyDescent="0.2">
      <c r="C14" s="81" t="s">
        <v>37</v>
      </c>
      <c r="D14" s="82"/>
      <c r="E14" s="83"/>
      <c r="F14" s="91">
        <f>F11+G11+F12+G12+F13+G13</f>
        <v>18.3</v>
      </c>
      <c r="G14" s="91"/>
      <c r="H14" s="91">
        <f>H11+I11+H12+I12+H13+I13</f>
        <v>18.599999999999998</v>
      </c>
      <c r="I14" s="91"/>
      <c r="J14" s="91">
        <f>J11+K11+J12+K12+J13+K13</f>
        <v>0</v>
      </c>
      <c r="K14" s="91"/>
    </row>
    <row r="15" spans="3:11" x14ac:dyDescent="0.2">
      <c r="C15" s="92" t="s">
        <v>32</v>
      </c>
      <c r="D15" s="93"/>
      <c r="E15" s="94"/>
      <c r="F15" s="29"/>
      <c r="G15" s="30"/>
      <c r="H15" s="31"/>
      <c r="I15" s="31"/>
      <c r="J15" s="31"/>
      <c r="K15" s="31"/>
    </row>
    <row r="16" spans="3:11" x14ac:dyDescent="0.2">
      <c r="C16" s="75" t="s">
        <v>11</v>
      </c>
      <c r="D16" s="76"/>
      <c r="E16" s="77"/>
      <c r="F16" s="95">
        <v>6.5</v>
      </c>
      <c r="G16" s="96"/>
      <c r="H16" s="97">
        <v>6.5</v>
      </c>
      <c r="I16" s="97"/>
      <c r="J16" s="97"/>
      <c r="K16" s="97"/>
    </row>
    <row r="17" spans="3:11" x14ac:dyDescent="0.2">
      <c r="C17" s="75" t="s">
        <v>33</v>
      </c>
      <c r="D17" s="76"/>
      <c r="E17" s="77"/>
      <c r="F17" s="95">
        <v>7.4</v>
      </c>
      <c r="G17" s="96"/>
      <c r="H17" s="98">
        <v>7.5</v>
      </c>
      <c r="I17" s="98"/>
      <c r="J17" s="98"/>
      <c r="K17" s="98"/>
    </row>
    <row r="18" spans="3:11" x14ac:dyDescent="0.2">
      <c r="C18" s="75" t="s">
        <v>34</v>
      </c>
      <c r="D18" s="76"/>
      <c r="E18" s="77"/>
      <c r="F18" s="95">
        <v>5.4</v>
      </c>
      <c r="G18" s="96"/>
      <c r="H18" s="95">
        <v>5.6</v>
      </c>
      <c r="I18" s="96"/>
      <c r="J18" s="95"/>
      <c r="K18" s="96"/>
    </row>
    <row r="19" spans="3:11" x14ac:dyDescent="0.2">
      <c r="C19" s="75" t="s">
        <v>35</v>
      </c>
      <c r="D19" s="76"/>
      <c r="E19" s="77"/>
      <c r="F19" s="95">
        <v>5.5</v>
      </c>
      <c r="G19" s="96"/>
      <c r="H19" s="97">
        <v>5.5</v>
      </c>
      <c r="I19" s="97"/>
      <c r="J19" s="97"/>
      <c r="K19" s="97"/>
    </row>
    <row r="20" spans="3:11" x14ac:dyDescent="0.2">
      <c r="C20" s="99" t="s">
        <v>37</v>
      </c>
      <c r="D20" s="100"/>
      <c r="E20" s="101"/>
      <c r="F20" s="102">
        <f>F16+F17+F18+F19</f>
        <v>24.8</v>
      </c>
      <c r="G20" s="103"/>
      <c r="H20" s="103">
        <f>H16+H17+H18+H19</f>
        <v>25.1</v>
      </c>
      <c r="I20" s="103"/>
      <c r="J20" s="104">
        <f>J16+J17+J18+J19</f>
        <v>0</v>
      </c>
      <c r="K20" s="105"/>
    </row>
    <row r="21" spans="3:11" x14ac:dyDescent="0.2">
      <c r="C21" s="1"/>
      <c r="D21" s="1"/>
      <c r="E21" s="1"/>
      <c r="F21" s="1"/>
      <c r="G21" s="1"/>
      <c r="H21" s="1"/>
      <c r="I21" s="1"/>
    </row>
    <row r="22" spans="3:11" x14ac:dyDescent="0.2">
      <c r="C22" s="1"/>
      <c r="D22" s="1"/>
      <c r="E22" s="1"/>
      <c r="F22" s="72" t="s">
        <v>0</v>
      </c>
      <c r="G22" s="72"/>
      <c r="H22" s="72" t="s">
        <v>1</v>
      </c>
      <c r="I22" s="72"/>
      <c r="J22" s="72" t="s">
        <v>2</v>
      </c>
      <c r="K22" s="72"/>
    </row>
    <row r="23" spans="3:11" x14ac:dyDescent="0.2">
      <c r="C23" s="1"/>
      <c r="D23" s="1"/>
      <c r="E23" s="1" t="s">
        <v>17</v>
      </c>
      <c r="F23" s="108">
        <f>F9+F14+F20</f>
        <v>57.8</v>
      </c>
      <c r="G23" s="108"/>
      <c r="H23" s="108">
        <f>H9+H14+H20</f>
        <v>58.6</v>
      </c>
      <c r="I23" s="108"/>
      <c r="J23" s="109">
        <f>J9+J14+J20</f>
        <v>0</v>
      </c>
      <c r="K23" s="109"/>
    </row>
    <row r="25" spans="3:11" x14ac:dyDescent="0.2">
      <c r="H25" s="106" t="s">
        <v>18</v>
      </c>
      <c r="I25" s="107"/>
      <c r="J25" s="107"/>
      <c r="K25" s="17">
        <f>F23+H23+J23</f>
        <v>116.4</v>
      </c>
    </row>
    <row r="26" spans="3:11" x14ac:dyDescent="0.2">
      <c r="H26" s="106" t="s">
        <v>19</v>
      </c>
      <c r="I26" s="107"/>
      <c r="J26" s="107"/>
      <c r="K26" s="17">
        <f>K25/2</f>
        <v>58.2</v>
      </c>
    </row>
    <row r="27" spans="3:11" x14ac:dyDescent="0.2">
      <c r="H27" s="106" t="s">
        <v>20</v>
      </c>
      <c r="I27" s="107"/>
      <c r="J27" s="107"/>
      <c r="K27" s="25">
        <v>0.5</v>
      </c>
    </row>
    <row r="29" spans="3:11" x14ac:dyDescent="0.2">
      <c r="C29" s="106" t="s">
        <v>36</v>
      </c>
      <c r="D29" s="107"/>
      <c r="E29" s="107"/>
      <c r="F29" s="107"/>
      <c r="G29" s="107"/>
      <c r="H29" s="107"/>
      <c r="I29" s="107"/>
      <c r="J29" s="107"/>
      <c r="K29" s="17">
        <f>K26-K27</f>
        <v>57.7</v>
      </c>
    </row>
  </sheetData>
  <mergeCells count="51">
    <mergeCell ref="H25:J25"/>
    <mergeCell ref="H26:J26"/>
    <mergeCell ref="H27:J27"/>
    <mergeCell ref="C29:J29"/>
    <mergeCell ref="F22:G22"/>
    <mergeCell ref="H22:I22"/>
    <mergeCell ref="J22:K22"/>
    <mergeCell ref="F23:G23"/>
    <mergeCell ref="H23:I23"/>
    <mergeCell ref="J23:K23"/>
    <mergeCell ref="C19:E19"/>
    <mergeCell ref="F19:G19"/>
    <mergeCell ref="H19:I19"/>
    <mergeCell ref="J19:K19"/>
    <mergeCell ref="C20:E20"/>
    <mergeCell ref="F20:G20"/>
    <mergeCell ref="H20:I20"/>
    <mergeCell ref="J20:K20"/>
    <mergeCell ref="C17:E17"/>
    <mergeCell ref="F17:G17"/>
    <mergeCell ref="H17:I17"/>
    <mergeCell ref="J17:K17"/>
    <mergeCell ref="C18:E18"/>
    <mergeCell ref="F18:G18"/>
    <mergeCell ref="H18:I18"/>
    <mergeCell ref="J18:K18"/>
    <mergeCell ref="H14:I14"/>
    <mergeCell ref="J14:K14"/>
    <mergeCell ref="C15:E15"/>
    <mergeCell ref="C16:E16"/>
    <mergeCell ref="F16:G16"/>
    <mergeCell ref="H16:I16"/>
    <mergeCell ref="J16:K16"/>
    <mergeCell ref="F14:G14"/>
    <mergeCell ref="C10:E10"/>
    <mergeCell ref="C11:E11"/>
    <mergeCell ref="C12:E12"/>
    <mergeCell ref="C13:E13"/>
    <mergeCell ref="C14:E14"/>
    <mergeCell ref="J9:K9"/>
    <mergeCell ref="C2:K2"/>
    <mergeCell ref="F4:G4"/>
    <mergeCell ref="H4:I4"/>
    <mergeCell ref="J4:K4"/>
    <mergeCell ref="C5:K5"/>
    <mergeCell ref="C6:E6"/>
    <mergeCell ref="C7:E7"/>
    <mergeCell ref="C8:E8"/>
    <mergeCell ref="C9:E9"/>
    <mergeCell ref="F9:G9"/>
    <mergeCell ref="H9:I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ACF55-BBF2-0242-8B3A-C8C399DCA97E}">
  <dimension ref="A1:K24"/>
  <sheetViews>
    <sheetView topLeftCell="B1" zoomScale="140" zoomScaleNormal="140" workbookViewId="0">
      <selection activeCell="G20" sqref="G20"/>
    </sheetView>
  </sheetViews>
  <sheetFormatPr baseColWidth="10" defaultRowHeight="16" x14ac:dyDescent="0.2"/>
  <sheetData>
    <row r="1" spans="1:11" x14ac:dyDescent="0.2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25" thickBot="1" x14ac:dyDescent="0.35">
      <c r="A2" s="36"/>
      <c r="B2" s="36"/>
      <c r="C2" s="112" t="s">
        <v>51</v>
      </c>
      <c r="D2" s="112"/>
      <c r="E2" s="112"/>
      <c r="F2" s="112"/>
      <c r="G2" s="112"/>
      <c r="H2" s="112"/>
      <c r="I2" s="112"/>
      <c r="J2" s="112"/>
      <c r="K2" s="112"/>
    </row>
    <row r="3" spans="1:11" x14ac:dyDescent="0.2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</row>
    <row r="4" spans="1:11" x14ac:dyDescent="0.2">
      <c r="A4" s="36"/>
      <c r="B4" s="36"/>
      <c r="C4" s="37"/>
      <c r="D4" s="37"/>
      <c r="E4" s="37"/>
      <c r="F4" s="113" t="s">
        <v>0</v>
      </c>
      <c r="G4" s="114"/>
      <c r="H4" s="113" t="s">
        <v>1</v>
      </c>
      <c r="I4" s="114"/>
      <c r="J4" s="113" t="s">
        <v>2</v>
      </c>
      <c r="K4" s="114"/>
    </row>
    <row r="5" spans="1:11" x14ac:dyDescent="0.2">
      <c r="A5" s="36"/>
      <c r="B5" s="36"/>
      <c r="C5" s="44" t="s">
        <v>3</v>
      </c>
      <c r="D5" s="45"/>
      <c r="E5" s="46" t="s">
        <v>4</v>
      </c>
      <c r="F5" s="207">
        <v>3.4</v>
      </c>
      <c r="G5" s="180">
        <v>3</v>
      </c>
      <c r="H5" s="180">
        <v>3.9</v>
      </c>
      <c r="I5" s="180">
        <v>3.5</v>
      </c>
      <c r="J5" s="47"/>
      <c r="K5" s="47"/>
    </row>
    <row r="6" spans="1:11" x14ac:dyDescent="0.2">
      <c r="A6" s="36"/>
      <c r="B6" s="36"/>
      <c r="C6" s="48" t="s">
        <v>5</v>
      </c>
      <c r="D6" s="49"/>
      <c r="E6" s="50" t="s">
        <v>4</v>
      </c>
      <c r="F6" s="207">
        <v>3.2</v>
      </c>
      <c r="G6" s="180">
        <v>3</v>
      </c>
      <c r="H6" s="180">
        <v>3.7</v>
      </c>
      <c r="I6" s="180">
        <v>3.5</v>
      </c>
      <c r="J6" s="47"/>
      <c r="K6" s="47"/>
    </row>
    <row r="7" spans="1:11" ht="17" thickBot="1" x14ac:dyDescent="0.25">
      <c r="A7" s="36"/>
      <c r="B7" s="36"/>
      <c r="C7" s="51" t="s">
        <v>6</v>
      </c>
      <c r="D7" s="37"/>
      <c r="E7" s="52" t="s">
        <v>4</v>
      </c>
      <c r="F7" s="208">
        <v>3.6</v>
      </c>
      <c r="G7" s="209">
        <v>3.2</v>
      </c>
      <c r="H7" s="209">
        <v>3.8</v>
      </c>
      <c r="I7" s="209">
        <v>3.6</v>
      </c>
      <c r="J7" s="53"/>
      <c r="K7" s="53"/>
    </row>
    <row r="8" spans="1:11" ht="17" thickBot="1" x14ac:dyDescent="0.25">
      <c r="A8" s="36"/>
      <c r="B8" s="36"/>
      <c r="C8" s="54" t="s">
        <v>7</v>
      </c>
      <c r="D8" s="55"/>
      <c r="E8" s="56" t="s">
        <v>4</v>
      </c>
      <c r="F8" s="210">
        <v>2.2000000000000002</v>
      </c>
      <c r="G8" s="211">
        <v>3.5</v>
      </c>
      <c r="H8" s="211">
        <v>2.2000000000000002</v>
      </c>
      <c r="I8" s="211">
        <v>3.5</v>
      </c>
      <c r="J8" s="57"/>
      <c r="K8" s="58"/>
    </row>
    <row r="9" spans="1:11" x14ac:dyDescent="0.2">
      <c r="A9" s="36"/>
      <c r="B9" s="36"/>
      <c r="C9" s="48" t="s">
        <v>8</v>
      </c>
      <c r="D9" s="49"/>
      <c r="E9" s="50" t="s">
        <v>9</v>
      </c>
      <c r="F9" s="202">
        <v>7.2</v>
      </c>
      <c r="G9" s="203"/>
      <c r="H9" s="202">
        <v>7.4</v>
      </c>
      <c r="I9" s="203"/>
      <c r="J9" s="147"/>
      <c r="K9" s="148"/>
    </row>
    <row r="10" spans="1:11" x14ac:dyDescent="0.2">
      <c r="A10" s="36"/>
      <c r="B10" s="36"/>
      <c r="C10" s="48" t="s">
        <v>10</v>
      </c>
      <c r="D10" s="49"/>
      <c r="E10" s="50" t="s">
        <v>9</v>
      </c>
      <c r="F10" s="204">
        <v>7.2</v>
      </c>
      <c r="G10" s="192"/>
      <c r="H10" s="204">
        <v>7.1</v>
      </c>
      <c r="I10" s="192"/>
      <c r="J10" s="137"/>
      <c r="K10" s="136"/>
    </row>
    <row r="11" spans="1:11" x14ac:dyDescent="0.2">
      <c r="A11" s="36"/>
      <c r="B11" s="36"/>
      <c r="C11" s="48" t="s">
        <v>11</v>
      </c>
      <c r="D11" s="49"/>
      <c r="E11" s="50" t="s">
        <v>9</v>
      </c>
      <c r="F11" s="204">
        <v>8</v>
      </c>
      <c r="G11" s="192"/>
      <c r="H11" s="204">
        <v>8</v>
      </c>
      <c r="I11" s="192"/>
      <c r="J11" s="137"/>
      <c r="K11" s="136"/>
    </row>
    <row r="12" spans="1:11" x14ac:dyDescent="0.2">
      <c r="A12" s="36"/>
      <c r="B12" s="36"/>
      <c r="C12" s="48" t="s">
        <v>12</v>
      </c>
      <c r="D12" s="49"/>
      <c r="E12" s="50" t="s">
        <v>9</v>
      </c>
      <c r="F12" s="204">
        <v>5.9</v>
      </c>
      <c r="G12" s="192"/>
      <c r="H12" s="204">
        <v>6.3</v>
      </c>
      <c r="I12" s="192"/>
      <c r="J12" s="137"/>
      <c r="K12" s="136"/>
    </row>
    <row r="13" spans="1:11" ht="17" thickBot="1" x14ac:dyDescent="0.25">
      <c r="A13" s="36"/>
      <c r="B13" s="36"/>
      <c r="C13" s="59" t="s">
        <v>13</v>
      </c>
      <c r="D13" s="60"/>
      <c r="E13" s="61" t="s">
        <v>9</v>
      </c>
      <c r="F13" s="205">
        <v>8</v>
      </c>
      <c r="G13" s="206"/>
      <c r="H13" s="205">
        <v>8</v>
      </c>
      <c r="I13" s="206"/>
      <c r="J13" s="149"/>
      <c r="K13" s="150"/>
    </row>
    <row r="14" spans="1:11" x14ac:dyDescent="0.2">
      <c r="A14" s="36"/>
      <c r="B14" s="36"/>
      <c r="C14" s="48" t="s">
        <v>14</v>
      </c>
      <c r="D14" s="49"/>
      <c r="E14" s="50" t="s">
        <v>15</v>
      </c>
      <c r="F14" s="202">
        <v>2</v>
      </c>
      <c r="G14" s="203"/>
      <c r="H14" s="202">
        <v>2</v>
      </c>
      <c r="I14" s="203"/>
      <c r="J14" s="147"/>
      <c r="K14" s="148"/>
    </row>
    <row r="15" spans="1:11" x14ac:dyDescent="0.2">
      <c r="A15" s="36"/>
      <c r="B15" s="36"/>
      <c r="C15" s="48" t="s">
        <v>16</v>
      </c>
      <c r="D15" s="49"/>
      <c r="E15" s="50" t="s">
        <v>15</v>
      </c>
      <c r="F15" s="204">
        <v>3.4</v>
      </c>
      <c r="G15" s="192"/>
      <c r="H15" s="204">
        <v>3.4</v>
      </c>
      <c r="I15" s="192"/>
      <c r="J15" s="137"/>
      <c r="K15" s="136"/>
    </row>
    <row r="16" spans="1:11" x14ac:dyDescent="0.2">
      <c r="A16" s="36"/>
      <c r="B16" s="36"/>
      <c r="C16" s="37"/>
      <c r="D16" s="37"/>
      <c r="E16" s="37"/>
      <c r="F16" s="37"/>
      <c r="G16" s="37"/>
      <c r="H16" s="37"/>
      <c r="I16" s="37"/>
      <c r="J16" s="36"/>
      <c r="K16" s="36"/>
    </row>
    <row r="17" spans="1:11" x14ac:dyDescent="0.2">
      <c r="A17" s="36"/>
      <c r="B17" s="36"/>
      <c r="C17" s="37"/>
      <c r="D17" s="37"/>
      <c r="E17" s="37"/>
      <c r="F17" s="113" t="s">
        <v>0</v>
      </c>
      <c r="G17" s="114"/>
      <c r="H17" s="113" t="s">
        <v>1</v>
      </c>
      <c r="I17" s="114"/>
      <c r="J17" s="113" t="s">
        <v>2</v>
      </c>
      <c r="K17" s="114"/>
    </row>
    <row r="18" spans="1:11" x14ac:dyDescent="0.2">
      <c r="A18" s="36"/>
      <c r="B18" s="36"/>
      <c r="C18" s="37"/>
      <c r="D18" s="37"/>
      <c r="E18" s="37" t="s">
        <v>17</v>
      </c>
      <c r="F18" s="129">
        <f>F5+G5+F6+G6+F7+G7+F8+G8+F9+F10+F11+F12+F13+F14+F15</f>
        <v>66.800000000000011</v>
      </c>
      <c r="G18" s="130"/>
      <c r="H18" s="129">
        <f>H5+I5+H6+I6+H7+I7+H8+I8+H9+H10+H11+H12+H13+H14+H15</f>
        <v>69.900000000000006</v>
      </c>
      <c r="I18" s="130"/>
      <c r="J18" s="129">
        <v>0</v>
      </c>
      <c r="K18" s="130"/>
    </row>
    <row r="19" spans="1:11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</row>
    <row r="20" spans="1:11" x14ac:dyDescent="0.2">
      <c r="A20" s="36"/>
      <c r="B20" s="36"/>
      <c r="C20" s="36"/>
      <c r="D20" s="36"/>
      <c r="E20" s="36"/>
      <c r="F20" s="36"/>
      <c r="G20" s="36"/>
      <c r="H20" s="143" t="s">
        <v>18</v>
      </c>
      <c r="I20" s="144"/>
      <c r="J20" s="144"/>
      <c r="K20" s="41">
        <f>F18+H18</f>
        <v>136.70000000000002</v>
      </c>
    </row>
    <row r="21" spans="1:11" x14ac:dyDescent="0.2">
      <c r="A21" s="36"/>
      <c r="B21" s="36"/>
      <c r="C21" s="36"/>
      <c r="D21" s="36"/>
      <c r="E21" s="36"/>
      <c r="F21" s="36"/>
      <c r="G21" s="36"/>
      <c r="H21" s="143" t="s">
        <v>19</v>
      </c>
      <c r="I21" s="144"/>
      <c r="J21" s="144"/>
      <c r="K21" s="42">
        <f>K20/2</f>
        <v>68.350000000000009</v>
      </c>
    </row>
    <row r="22" spans="1:11" x14ac:dyDescent="0.2">
      <c r="A22" s="36"/>
      <c r="B22" s="36"/>
      <c r="C22" s="36"/>
      <c r="D22" s="36"/>
      <c r="E22" s="36"/>
      <c r="F22" s="36"/>
      <c r="G22" s="36"/>
      <c r="H22" s="143" t="s">
        <v>20</v>
      </c>
      <c r="I22" s="144"/>
      <c r="J22" s="144"/>
      <c r="K22" s="43">
        <v>5</v>
      </c>
    </row>
    <row r="23" spans="1:11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4" spans="1:11" x14ac:dyDescent="0.2">
      <c r="A24" s="36"/>
      <c r="B24" s="36"/>
      <c r="C24" s="143" t="s">
        <v>52</v>
      </c>
      <c r="D24" s="144"/>
      <c r="E24" s="144"/>
      <c r="F24" s="144"/>
      <c r="G24" s="144"/>
      <c r="H24" s="144"/>
      <c r="I24" s="144"/>
      <c r="J24" s="144"/>
      <c r="K24" s="179">
        <f>K21-K22</f>
        <v>63.350000000000009</v>
      </c>
    </row>
  </sheetData>
  <mergeCells count="35">
    <mergeCell ref="H20:J20"/>
    <mergeCell ref="H21:J21"/>
    <mergeCell ref="H22:J22"/>
    <mergeCell ref="C24:J24"/>
    <mergeCell ref="F17:G17"/>
    <mergeCell ref="H17:I17"/>
    <mergeCell ref="J17:K17"/>
    <mergeCell ref="F18:G18"/>
    <mergeCell ref="H18:I18"/>
    <mergeCell ref="J18:K18"/>
    <mergeCell ref="F14:G14"/>
    <mergeCell ref="H14:I14"/>
    <mergeCell ref="J14:K14"/>
    <mergeCell ref="F15:G15"/>
    <mergeCell ref="H15:I15"/>
    <mergeCell ref="J15:K15"/>
    <mergeCell ref="F12:G12"/>
    <mergeCell ref="H12:I12"/>
    <mergeCell ref="J12:K12"/>
    <mergeCell ref="F13:G13"/>
    <mergeCell ref="H13:I13"/>
    <mergeCell ref="J13:K13"/>
    <mergeCell ref="F10:G10"/>
    <mergeCell ref="H10:I10"/>
    <mergeCell ref="J10:K10"/>
    <mergeCell ref="F11:G11"/>
    <mergeCell ref="H11:I11"/>
    <mergeCell ref="J11:K11"/>
    <mergeCell ref="C2:K2"/>
    <mergeCell ref="F4:G4"/>
    <mergeCell ref="H4:I4"/>
    <mergeCell ref="J4:K4"/>
    <mergeCell ref="F9:G9"/>
    <mergeCell ref="H9:I9"/>
    <mergeCell ref="J9:K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5D8BF-8358-DC47-B9D9-B5C4F3A140D3}">
  <dimension ref="C2:K24"/>
  <sheetViews>
    <sheetView topLeftCell="A6" zoomScale="160" zoomScaleNormal="160" workbookViewId="0">
      <selection activeCell="L24" sqref="L24"/>
    </sheetView>
  </sheetViews>
  <sheetFormatPr baseColWidth="10" defaultRowHeight="16" x14ac:dyDescent="0.2"/>
  <cols>
    <col min="3" max="3" width="21.83203125" bestFit="1" customWidth="1"/>
  </cols>
  <sheetData>
    <row r="2" spans="3:11" ht="25" thickBot="1" x14ac:dyDescent="0.35">
      <c r="C2" s="71" t="s">
        <v>21</v>
      </c>
      <c r="D2" s="71"/>
      <c r="E2" s="71"/>
      <c r="F2" s="71"/>
      <c r="G2" s="71"/>
      <c r="H2" s="71"/>
      <c r="I2" s="71"/>
      <c r="J2" s="71"/>
      <c r="K2" s="71"/>
    </row>
    <row r="4" spans="3:11" x14ac:dyDescent="0.2">
      <c r="C4" s="1"/>
      <c r="D4" s="1"/>
      <c r="E4" s="1"/>
      <c r="F4" s="72" t="s">
        <v>0</v>
      </c>
      <c r="G4" s="72"/>
      <c r="H4" s="72" t="s">
        <v>1</v>
      </c>
      <c r="I4" s="72"/>
      <c r="J4" s="72" t="s">
        <v>2</v>
      </c>
      <c r="K4" s="72"/>
    </row>
    <row r="5" spans="3:11" x14ac:dyDescent="0.2">
      <c r="C5" s="3" t="s">
        <v>3</v>
      </c>
      <c r="D5" s="4"/>
      <c r="E5" s="18" t="s">
        <v>4</v>
      </c>
      <c r="F5" s="11">
        <v>4</v>
      </c>
      <c r="G5" s="11">
        <v>4.2</v>
      </c>
      <c r="H5" s="11">
        <v>4.2</v>
      </c>
      <c r="I5" s="11">
        <v>4.3</v>
      </c>
      <c r="J5" s="11"/>
      <c r="K5" s="11"/>
    </row>
    <row r="6" spans="3:11" x14ac:dyDescent="0.2">
      <c r="C6" s="3" t="s">
        <v>5</v>
      </c>
      <c r="D6" s="4"/>
      <c r="E6" s="18" t="s">
        <v>4</v>
      </c>
      <c r="F6" s="11">
        <v>4</v>
      </c>
      <c r="G6" s="11">
        <v>4.2</v>
      </c>
      <c r="H6" s="11">
        <v>4.2</v>
      </c>
      <c r="I6" s="11">
        <v>4</v>
      </c>
      <c r="J6" s="11"/>
      <c r="K6" s="11"/>
    </row>
    <row r="7" spans="3:11" ht="17" thickBot="1" x14ac:dyDescent="0.25">
      <c r="C7" s="5" t="s">
        <v>6</v>
      </c>
      <c r="D7" s="6"/>
      <c r="E7" s="19" t="s">
        <v>4</v>
      </c>
      <c r="F7" s="12">
        <v>4</v>
      </c>
      <c r="G7" s="12">
        <v>4.0999999999999996</v>
      </c>
      <c r="H7" s="12">
        <v>4.0999999999999996</v>
      </c>
      <c r="I7" s="12">
        <v>4.0999999999999996</v>
      </c>
      <c r="J7" s="12"/>
      <c r="K7" s="12"/>
    </row>
    <row r="8" spans="3:11" ht="17" thickBot="1" x14ac:dyDescent="0.25">
      <c r="C8" s="7" t="s">
        <v>7</v>
      </c>
      <c r="D8" s="8"/>
      <c r="E8" s="20" t="s">
        <v>4</v>
      </c>
      <c r="F8" s="13">
        <v>3.4</v>
      </c>
      <c r="G8" s="13">
        <v>4.0999999999999996</v>
      </c>
      <c r="H8" s="13">
        <v>3.4</v>
      </c>
      <c r="I8" s="13">
        <v>4.4000000000000004</v>
      </c>
      <c r="J8" s="13"/>
      <c r="K8" s="14"/>
    </row>
    <row r="9" spans="3:11" x14ac:dyDescent="0.2">
      <c r="C9" s="9" t="s">
        <v>8</v>
      </c>
      <c r="D9" s="10"/>
      <c r="E9" s="21" t="s">
        <v>9</v>
      </c>
      <c r="F9" s="98">
        <v>8.1999999999999993</v>
      </c>
      <c r="G9" s="98"/>
      <c r="H9" s="98">
        <v>8.1999999999999993</v>
      </c>
      <c r="I9" s="98"/>
      <c r="J9" s="98"/>
      <c r="K9" s="98"/>
    </row>
    <row r="10" spans="3:11" x14ac:dyDescent="0.2">
      <c r="C10" s="3" t="s">
        <v>10</v>
      </c>
      <c r="D10" s="4"/>
      <c r="E10" s="18" t="s">
        <v>9</v>
      </c>
      <c r="F10" s="97">
        <v>8</v>
      </c>
      <c r="G10" s="97"/>
      <c r="H10" s="97">
        <v>7.8</v>
      </c>
      <c r="I10" s="97"/>
      <c r="J10" s="97"/>
      <c r="K10" s="97"/>
    </row>
    <row r="11" spans="3:11" x14ac:dyDescent="0.2">
      <c r="C11" s="3" t="s">
        <v>11</v>
      </c>
      <c r="D11" s="4"/>
      <c r="E11" s="18" t="s">
        <v>9</v>
      </c>
      <c r="F11" s="97">
        <v>9.4</v>
      </c>
      <c r="G11" s="97"/>
      <c r="H11" s="97">
        <v>8.4</v>
      </c>
      <c r="I11" s="97"/>
      <c r="J11" s="97"/>
      <c r="K11" s="97"/>
    </row>
    <row r="12" spans="3:11" x14ac:dyDescent="0.2">
      <c r="C12" s="3" t="s">
        <v>12</v>
      </c>
      <c r="D12" s="4"/>
      <c r="E12" s="18" t="s">
        <v>9</v>
      </c>
      <c r="F12" s="97">
        <v>7.4</v>
      </c>
      <c r="G12" s="97"/>
      <c r="H12" s="97">
        <v>7.8</v>
      </c>
      <c r="I12" s="97"/>
      <c r="J12" s="97"/>
      <c r="K12" s="97"/>
    </row>
    <row r="13" spans="3:11" ht="17" thickBot="1" x14ac:dyDescent="0.25">
      <c r="C13" s="15" t="s">
        <v>13</v>
      </c>
      <c r="D13" s="16"/>
      <c r="E13" s="22" t="s">
        <v>9</v>
      </c>
      <c r="F13" s="151">
        <v>9.4</v>
      </c>
      <c r="G13" s="151"/>
      <c r="H13" s="151">
        <v>8.6999999999999993</v>
      </c>
      <c r="I13" s="151"/>
      <c r="J13" s="151"/>
      <c r="K13" s="151"/>
    </row>
    <row r="14" spans="3:11" x14ac:dyDescent="0.2">
      <c r="C14" s="9" t="s">
        <v>14</v>
      </c>
      <c r="D14" s="10"/>
      <c r="E14" s="21" t="s">
        <v>15</v>
      </c>
      <c r="F14" s="98">
        <v>3.4</v>
      </c>
      <c r="G14" s="98"/>
      <c r="H14" s="98">
        <v>3.4</v>
      </c>
      <c r="I14" s="98"/>
      <c r="J14" s="98"/>
      <c r="K14" s="98"/>
    </row>
    <row r="15" spans="3:11" x14ac:dyDescent="0.2">
      <c r="C15" s="3" t="s">
        <v>16</v>
      </c>
      <c r="D15" s="4"/>
      <c r="E15" s="18" t="s">
        <v>15</v>
      </c>
      <c r="F15" s="97">
        <v>3.1</v>
      </c>
      <c r="G15" s="97"/>
      <c r="H15" s="97">
        <v>3.1</v>
      </c>
      <c r="I15" s="97"/>
      <c r="J15" s="97"/>
      <c r="K15" s="97"/>
    </row>
    <row r="16" spans="3:11" x14ac:dyDescent="0.2">
      <c r="C16" s="1"/>
      <c r="D16" s="1"/>
      <c r="E16" s="1"/>
      <c r="F16" s="1"/>
      <c r="G16" s="1"/>
      <c r="H16" s="1"/>
      <c r="I16" s="1"/>
    </row>
    <row r="17" spans="3:11" x14ac:dyDescent="0.2">
      <c r="C17" s="1"/>
      <c r="D17" s="1"/>
      <c r="E17" s="1"/>
      <c r="F17" s="72" t="s">
        <v>0</v>
      </c>
      <c r="G17" s="72"/>
      <c r="H17" s="72" t="s">
        <v>1</v>
      </c>
      <c r="I17" s="72"/>
      <c r="J17" s="72" t="s">
        <v>2</v>
      </c>
      <c r="K17" s="72"/>
    </row>
    <row r="18" spans="3:11" x14ac:dyDescent="0.2">
      <c r="C18" s="1"/>
      <c r="D18" s="1"/>
      <c r="E18" s="1" t="s">
        <v>17</v>
      </c>
      <c r="F18" s="91">
        <f>F5+G5+F6+G6+F7+G7+F8+G8+F9+F10+F11+F12+F13+F14+F15</f>
        <v>80.900000000000006</v>
      </c>
      <c r="G18" s="91"/>
      <c r="H18" s="91">
        <f>H5+I5+H6+I6+H7+I7+H8+I8+H9+H10+H11+H12+H13+H14+H15</f>
        <v>80.099999999999994</v>
      </c>
      <c r="I18" s="91"/>
      <c r="J18" s="91">
        <f>J5+K5+J6+K6+J7+K7+J8+K8+J9+J10+J11+J12+J13+J14+J15</f>
        <v>0</v>
      </c>
      <c r="K18" s="91"/>
    </row>
    <row r="20" spans="3:11" x14ac:dyDescent="0.2">
      <c r="H20" s="106" t="s">
        <v>18</v>
      </c>
      <c r="I20" s="107"/>
      <c r="J20" s="107"/>
      <c r="K20" s="178">
        <f>F18+H18</f>
        <v>161</v>
      </c>
    </row>
    <row r="21" spans="3:11" x14ac:dyDescent="0.2">
      <c r="H21" s="106" t="s">
        <v>19</v>
      </c>
      <c r="I21" s="107"/>
      <c r="J21" s="107"/>
      <c r="K21" s="178">
        <f>K20/2</f>
        <v>80.5</v>
      </c>
    </row>
    <row r="22" spans="3:11" x14ac:dyDescent="0.2">
      <c r="H22" s="106" t="s">
        <v>20</v>
      </c>
      <c r="I22" s="107"/>
      <c r="J22" s="107"/>
      <c r="K22" s="25">
        <v>0</v>
      </c>
    </row>
    <row r="24" spans="3:11" x14ac:dyDescent="0.2">
      <c r="C24" s="106" t="s">
        <v>22</v>
      </c>
      <c r="D24" s="107"/>
      <c r="E24" s="107"/>
      <c r="F24" s="107"/>
      <c r="G24" s="107"/>
      <c r="H24" s="107"/>
      <c r="I24" s="107"/>
      <c r="J24" s="107"/>
      <c r="K24" s="17">
        <f>K21-K22</f>
        <v>80.5</v>
      </c>
    </row>
  </sheetData>
  <mergeCells count="35">
    <mergeCell ref="C2:K2"/>
    <mergeCell ref="C24:J24"/>
    <mergeCell ref="H20:J20"/>
    <mergeCell ref="H21:J21"/>
    <mergeCell ref="H22:J22"/>
    <mergeCell ref="J14:K14"/>
    <mergeCell ref="J15:K15"/>
    <mergeCell ref="F17:G17"/>
    <mergeCell ref="H17:I17"/>
    <mergeCell ref="F18:G18"/>
    <mergeCell ref="H18:I18"/>
    <mergeCell ref="J18:K18"/>
    <mergeCell ref="J17:K17"/>
    <mergeCell ref="J4:K4"/>
    <mergeCell ref="J9:K9"/>
    <mergeCell ref="J10:K10"/>
    <mergeCell ref="J11:K11"/>
    <mergeCell ref="J12:K12"/>
    <mergeCell ref="J13:K13"/>
    <mergeCell ref="F14:G14"/>
    <mergeCell ref="F15:G15"/>
    <mergeCell ref="H13:I13"/>
    <mergeCell ref="H14:I14"/>
    <mergeCell ref="H15:I15"/>
    <mergeCell ref="F13:G13"/>
    <mergeCell ref="H4:I4"/>
    <mergeCell ref="H9:I9"/>
    <mergeCell ref="H10:I10"/>
    <mergeCell ref="H11:I11"/>
    <mergeCell ref="H12:I12"/>
    <mergeCell ref="F4:G4"/>
    <mergeCell ref="F9:G9"/>
    <mergeCell ref="F10:G10"/>
    <mergeCell ref="F11:G11"/>
    <mergeCell ref="F12:G1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DC80F-3277-BE4D-B710-6431209EF6CF}">
  <dimension ref="C2:W29"/>
  <sheetViews>
    <sheetView topLeftCell="H1" zoomScale="110" zoomScaleNormal="110" workbookViewId="0">
      <selection activeCell="W28" sqref="W28"/>
    </sheetView>
  </sheetViews>
  <sheetFormatPr baseColWidth="10" defaultRowHeight="16" x14ac:dyDescent="0.2"/>
  <sheetData>
    <row r="2" spans="3:23" ht="25" thickBot="1" x14ac:dyDescent="0.35">
      <c r="C2" s="71" t="s">
        <v>49</v>
      </c>
      <c r="D2" s="71"/>
      <c r="E2" s="71"/>
      <c r="F2" s="71"/>
      <c r="G2" s="71"/>
      <c r="H2" s="71"/>
      <c r="I2" s="71"/>
      <c r="J2" s="71"/>
      <c r="K2" s="71"/>
      <c r="O2" s="71" t="s">
        <v>23</v>
      </c>
      <c r="P2" s="71"/>
      <c r="Q2" s="71"/>
      <c r="R2" s="71"/>
      <c r="S2" s="71"/>
      <c r="T2" s="71"/>
      <c r="U2" s="71"/>
      <c r="V2" s="71"/>
      <c r="W2" s="71"/>
    </row>
    <row r="4" spans="3:23" x14ac:dyDescent="0.2">
      <c r="C4" s="1"/>
      <c r="D4" s="1"/>
      <c r="E4" s="1"/>
      <c r="F4" s="72" t="s">
        <v>0</v>
      </c>
      <c r="G4" s="72"/>
      <c r="H4" s="72" t="s">
        <v>1</v>
      </c>
      <c r="I4" s="72"/>
      <c r="J4" s="72" t="s">
        <v>2</v>
      </c>
      <c r="K4" s="72"/>
      <c r="O4" s="1"/>
      <c r="P4" s="1"/>
      <c r="Q4" s="1"/>
      <c r="R4" s="72" t="s">
        <v>0</v>
      </c>
      <c r="S4" s="72"/>
      <c r="T4" s="72" t="s">
        <v>1</v>
      </c>
      <c r="U4" s="72"/>
      <c r="V4" s="72" t="s">
        <v>2</v>
      </c>
      <c r="W4" s="72"/>
    </row>
    <row r="5" spans="3:23" x14ac:dyDescent="0.2">
      <c r="C5" s="73" t="s">
        <v>24</v>
      </c>
      <c r="D5" s="73"/>
      <c r="E5" s="73"/>
      <c r="F5" s="73"/>
      <c r="G5" s="73"/>
      <c r="H5" s="73"/>
      <c r="I5" s="73"/>
      <c r="J5" s="73"/>
      <c r="K5" s="74"/>
      <c r="O5" s="73" t="s">
        <v>24</v>
      </c>
      <c r="P5" s="73"/>
      <c r="Q5" s="73"/>
      <c r="R5" s="73"/>
      <c r="S5" s="73"/>
      <c r="T5" s="73"/>
      <c r="U5" s="73"/>
      <c r="V5" s="73"/>
      <c r="W5" s="74"/>
    </row>
    <row r="6" spans="3:23" x14ac:dyDescent="0.2">
      <c r="C6" s="75" t="s">
        <v>25</v>
      </c>
      <c r="D6" s="76"/>
      <c r="E6" s="77"/>
      <c r="F6" s="153">
        <v>2.5</v>
      </c>
      <c r="G6" s="153">
        <v>2.9</v>
      </c>
      <c r="H6" s="153">
        <v>2.5</v>
      </c>
      <c r="I6" s="153">
        <v>2.9</v>
      </c>
      <c r="J6" s="153"/>
      <c r="K6" s="153"/>
      <c r="O6" s="75" t="s">
        <v>25</v>
      </c>
      <c r="P6" s="76"/>
      <c r="Q6" s="77"/>
      <c r="R6" s="153">
        <v>2.6</v>
      </c>
      <c r="S6" s="153">
        <v>2.9</v>
      </c>
      <c r="T6" s="153">
        <v>2.6</v>
      </c>
      <c r="U6" s="153">
        <v>3</v>
      </c>
      <c r="V6" s="153"/>
      <c r="W6" s="153"/>
    </row>
    <row r="7" spans="3:23" x14ac:dyDescent="0.2">
      <c r="C7" s="75" t="s">
        <v>26</v>
      </c>
      <c r="D7" s="76"/>
      <c r="E7" s="77"/>
      <c r="F7" s="153">
        <v>4.2</v>
      </c>
      <c r="G7" s="153">
        <v>2.9</v>
      </c>
      <c r="H7" s="153">
        <v>4.2</v>
      </c>
      <c r="I7" s="153">
        <v>2.9</v>
      </c>
      <c r="J7" s="153"/>
      <c r="K7" s="153"/>
      <c r="O7" s="75" t="s">
        <v>26</v>
      </c>
      <c r="P7" s="76"/>
      <c r="Q7" s="77"/>
      <c r="R7" s="153">
        <v>1</v>
      </c>
      <c r="S7" s="153">
        <v>3</v>
      </c>
      <c r="T7" s="153">
        <v>3.6</v>
      </c>
      <c r="U7" s="153">
        <v>3</v>
      </c>
      <c r="V7" s="153"/>
      <c r="W7" s="153"/>
    </row>
    <row r="8" spans="3:23" x14ac:dyDescent="0.2">
      <c r="C8" s="78" t="s">
        <v>27</v>
      </c>
      <c r="D8" s="79"/>
      <c r="E8" s="80"/>
      <c r="F8" s="153">
        <v>3.6</v>
      </c>
      <c r="G8" s="153">
        <v>4</v>
      </c>
      <c r="H8" s="153">
        <v>3.6</v>
      </c>
      <c r="I8" s="153">
        <v>3.8</v>
      </c>
      <c r="J8" s="153"/>
      <c r="K8" s="153"/>
      <c r="O8" s="78" t="s">
        <v>27</v>
      </c>
      <c r="P8" s="79"/>
      <c r="Q8" s="80"/>
      <c r="R8" s="153">
        <v>3.6</v>
      </c>
      <c r="S8" s="153">
        <v>2</v>
      </c>
      <c r="T8" s="153">
        <v>1</v>
      </c>
      <c r="U8" s="153">
        <v>2.2999999999999998</v>
      </c>
      <c r="V8" s="153"/>
      <c r="W8" s="153"/>
    </row>
    <row r="9" spans="3:23" ht="17" thickBot="1" x14ac:dyDescent="0.25">
      <c r="C9" s="81" t="s">
        <v>37</v>
      </c>
      <c r="D9" s="82"/>
      <c r="E9" s="83"/>
      <c r="F9" s="154">
        <f>F6+G6+F7+G7+F8+G8</f>
        <v>20.100000000000001</v>
      </c>
      <c r="G9" s="155"/>
      <c r="H9" s="154">
        <f>H6+I6+H7+I7+H8+I8</f>
        <v>19.900000000000002</v>
      </c>
      <c r="I9" s="155"/>
      <c r="J9" s="154">
        <f>J6+K6+J7+K7+J8+K8</f>
        <v>0</v>
      </c>
      <c r="K9" s="156"/>
      <c r="O9" s="81" t="s">
        <v>37</v>
      </c>
      <c r="P9" s="82"/>
      <c r="Q9" s="83"/>
      <c r="R9" s="154">
        <f>R6+S6+R7+S7+R8+S8</f>
        <v>15.1</v>
      </c>
      <c r="S9" s="155"/>
      <c r="T9" s="154">
        <f>T6+U6+T7+U7+T8+U8</f>
        <v>15.5</v>
      </c>
      <c r="U9" s="155"/>
      <c r="V9" s="154">
        <f>V6+W6+V7+W7+V8+W8</f>
        <v>0</v>
      </c>
      <c r="W9" s="156"/>
    </row>
    <row r="10" spans="3:23" ht="17" thickBot="1" x14ac:dyDescent="0.25">
      <c r="C10" s="85" t="s">
        <v>28</v>
      </c>
      <c r="D10" s="86"/>
      <c r="E10" s="87"/>
      <c r="F10" s="157"/>
      <c r="G10" s="158"/>
      <c r="H10" s="157"/>
      <c r="I10" s="158"/>
      <c r="J10" s="157"/>
      <c r="K10" s="159"/>
      <c r="O10" s="85" t="s">
        <v>28</v>
      </c>
      <c r="P10" s="86"/>
      <c r="Q10" s="87"/>
      <c r="R10" s="157"/>
      <c r="S10" s="158"/>
      <c r="T10" s="157"/>
      <c r="U10" s="158"/>
      <c r="V10" s="157"/>
      <c r="W10" s="159"/>
    </row>
    <row r="11" spans="3:23" x14ac:dyDescent="0.2">
      <c r="C11" s="88" t="s">
        <v>29</v>
      </c>
      <c r="D11" s="89"/>
      <c r="E11" s="90"/>
      <c r="F11" s="160">
        <v>2.1</v>
      </c>
      <c r="G11" s="160">
        <v>3.5</v>
      </c>
      <c r="H11" s="160">
        <v>2.1</v>
      </c>
      <c r="I11" s="160">
        <v>3.5</v>
      </c>
      <c r="J11" s="160"/>
      <c r="K11" s="160"/>
      <c r="M11" s="152" t="s">
        <v>57</v>
      </c>
      <c r="O11" s="88" t="s">
        <v>29</v>
      </c>
      <c r="P11" s="89"/>
      <c r="Q11" s="90"/>
      <c r="R11" s="160">
        <v>2.4</v>
      </c>
      <c r="S11" s="160">
        <v>2.9</v>
      </c>
      <c r="T11" s="160">
        <v>2.4</v>
      </c>
      <c r="U11" s="160">
        <v>3.2</v>
      </c>
      <c r="V11" s="160"/>
      <c r="W11" s="160"/>
    </row>
    <row r="12" spans="3:23" ht="16" customHeight="1" x14ac:dyDescent="0.2">
      <c r="C12" s="75" t="s">
        <v>30</v>
      </c>
      <c r="D12" s="76"/>
      <c r="E12" s="77"/>
      <c r="F12" s="153">
        <v>1.3</v>
      </c>
      <c r="G12" s="153">
        <v>3.4</v>
      </c>
      <c r="H12" s="153">
        <v>1.3</v>
      </c>
      <c r="I12" s="153">
        <v>3.4</v>
      </c>
      <c r="J12" s="153"/>
      <c r="K12" s="153"/>
      <c r="M12" s="152"/>
      <c r="O12" s="75" t="s">
        <v>30</v>
      </c>
      <c r="P12" s="76"/>
      <c r="Q12" s="77"/>
      <c r="R12" s="153">
        <v>2</v>
      </c>
      <c r="S12" s="153">
        <v>3.3</v>
      </c>
      <c r="T12" s="153">
        <v>2</v>
      </c>
      <c r="U12" s="153">
        <v>3.5</v>
      </c>
      <c r="V12" s="153"/>
      <c r="W12" s="153"/>
    </row>
    <row r="13" spans="3:23" ht="16" customHeight="1" x14ac:dyDescent="0.2">
      <c r="C13" s="75" t="s">
        <v>31</v>
      </c>
      <c r="D13" s="76"/>
      <c r="E13" s="77"/>
      <c r="F13" s="153">
        <v>4.8</v>
      </c>
      <c r="G13" s="153">
        <v>3</v>
      </c>
      <c r="H13" s="153">
        <v>4.8</v>
      </c>
      <c r="I13" s="153">
        <v>3</v>
      </c>
      <c r="J13" s="153"/>
      <c r="K13" s="153"/>
      <c r="M13" s="152"/>
      <c r="O13" s="75" t="s">
        <v>31</v>
      </c>
      <c r="P13" s="76"/>
      <c r="Q13" s="77"/>
      <c r="R13" s="153">
        <v>5</v>
      </c>
      <c r="S13" s="153">
        <v>3</v>
      </c>
      <c r="T13" s="153">
        <v>5</v>
      </c>
      <c r="U13" s="153">
        <v>3</v>
      </c>
      <c r="V13" s="153"/>
      <c r="W13" s="153"/>
    </row>
    <row r="14" spans="3:23" ht="16" customHeight="1" x14ac:dyDescent="0.2">
      <c r="C14" s="81" t="s">
        <v>37</v>
      </c>
      <c r="D14" s="82"/>
      <c r="E14" s="83"/>
      <c r="F14" s="161">
        <f>F11+G11+F12+G12+F13+G13</f>
        <v>18.099999999999998</v>
      </c>
      <c r="G14" s="161"/>
      <c r="H14" s="161">
        <f>H11+I11+H12+I12+H13+I13</f>
        <v>18.099999999999998</v>
      </c>
      <c r="I14" s="161"/>
      <c r="J14" s="161">
        <f>J11+K11+J12+K12+J13+K13</f>
        <v>0</v>
      </c>
      <c r="K14" s="161"/>
      <c r="M14" s="152"/>
      <c r="O14" s="81" t="s">
        <v>37</v>
      </c>
      <c r="P14" s="82"/>
      <c r="Q14" s="83"/>
      <c r="R14" s="161">
        <f>R11+S11+R12+S12+R13+S13</f>
        <v>18.600000000000001</v>
      </c>
      <c r="S14" s="161"/>
      <c r="T14" s="161">
        <f>T11+U11+T12+U12+T13+U13</f>
        <v>19.100000000000001</v>
      </c>
      <c r="U14" s="161"/>
      <c r="V14" s="161">
        <f>V11+W11+V12+W12+V13+W13</f>
        <v>0</v>
      </c>
      <c r="W14" s="161"/>
    </row>
    <row r="15" spans="3:23" ht="16" customHeight="1" x14ac:dyDescent="0.2">
      <c r="C15" s="92" t="s">
        <v>32</v>
      </c>
      <c r="D15" s="93"/>
      <c r="E15" s="94"/>
      <c r="F15" s="162"/>
      <c r="G15" s="163"/>
      <c r="H15" s="164"/>
      <c r="I15" s="164"/>
      <c r="J15" s="164"/>
      <c r="K15" s="164"/>
      <c r="M15" s="62"/>
      <c r="O15" s="92" t="s">
        <v>32</v>
      </c>
      <c r="P15" s="93"/>
      <c r="Q15" s="94"/>
      <c r="R15" s="162"/>
      <c r="S15" s="163"/>
      <c r="T15" s="164"/>
      <c r="U15" s="164"/>
      <c r="V15" s="164"/>
      <c r="W15" s="164"/>
    </row>
    <row r="16" spans="3:23" x14ac:dyDescent="0.2">
      <c r="C16" s="75" t="s">
        <v>11</v>
      </c>
      <c r="D16" s="76"/>
      <c r="E16" s="77"/>
      <c r="F16" s="165">
        <v>6</v>
      </c>
      <c r="G16" s="166"/>
      <c r="H16" s="167">
        <v>5.7</v>
      </c>
      <c r="I16" s="167"/>
      <c r="J16" s="167"/>
      <c r="K16" s="167"/>
      <c r="O16" s="75" t="s">
        <v>11</v>
      </c>
      <c r="P16" s="76"/>
      <c r="Q16" s="77"/>
      <c r="R16" s="165">
        <v>6.5</v>
      </c>
      <c r="S16" s="166"/>
      <c r="T16" s="167">
        <v>6.7</v>
      </c>
      <c r="U16" s="167"/>
      <c r="V16" s="167"/>
      <c r="W16" s="167"/>
    </row>
    <row r="17" spans="3:23" x14ac:dyDescent="0.2">
      <c r="C17" s="75" t="s">
        <v>33</v>
      </c>
      <c r="D17" s="76"/>
      <c r="E17" s="77"/>
      <c r="F17" s="165">
        <v>7.5</v>
      </c>
      <c r="G17" s="166"/>
      <c r="H17" s="168">
        <v>7.3</v>
      </c>
      <c r="I17" s="168"/>
      <c r="J17" s="168"/>
      <c r="K17" s="168"/>
      <c r="O17" s="75" t="s">
        <v>33</v>
      </c>
      <c r="P17" s="76"/>
      <c r="Q17" s="77"/>
      <c r="R17" s="165">
        <v>7.5</v>
      </c>
      <c r="S17" s="166"/>
      <c r="T17" s="168">
        <v>7.5</v>
      </c>
      <c r="U17" s="168"/>
      <c r="V17" s="168"/>
      <c r="W17" s="168"/>
    </row>
    <row r="18" spans="3:23" x14ac:dyDescent="0.2">
      <c r="C18" s="75" t="s">
        <v>34</v>
      </c>
      <c r="D18" s="76"/>
      <c r="E18" s="77"/>
      <c r="F18" s="165">
        <v>6.6</v>
      </c>
      <c r="G18" s="166"/>
      <c r="H18" s="165">
        <v>6.5</v>
      </c>
      <c r="I18" s="166"/>
      <c r="J18" s="165"/>
      <c r="K18" s="166"/>
      <c r="O18" s="75" t="s">
        <v>34</v>
      </c>
      <c r="P18" s="76"/>
      <c r="Q18" s="77"/>
      <c r="R18" s="165">
        <v>5.7</v>
      </c>
      <c r="S18" s="166"/>
      <c r="T18" s="165">
        <v>6</v>
      </c>
      <c r="U18" s="166"/>
      <c r="V18" s="165"/>
      <c r="W18" s="166"/>
    </row>
    <row r="19" spans="3:23" x14ac:dyDescent="0.2">
      <c r="C19" s="75" t="s">
        <v>35</v>
      </c>
      <c r="D19" s="76"/>
      <c r="E19" s="77"/>
      <c r="F19" s="165">
        <v>6.2</v>
      </c>
      <c r="G19" s="166"/>
      <c r="H19" s="167">
        <v>6.2</v>
      </c>
      <c r="I19" s="167"/>
      <c r="J19" s="167"/>
      <c r="K19" s="167"/>
      <c r="O19" s="75" t="s">
        <v>35</v>
      </c>
      <c r="P19" s="76"/>
      <c r="Q19" s="77"/>
      <c r="R19" s="165">
        <v>5.5</v>
      </c>
      <c r="S19" s="166"/>
      <c r="T19" s="167">
        <v>5.5</v>
      </c>
      <c r="U19" s="167"/>
      <c r="V19" s="167"/>
      <c r="W19" s="167"/>
    </row>
    <row r="20" spans="3:23" x14ac:dyDescent="0.2">
      <c r="C20" s="99" t="s">
        <v>37</v>
      </c>
      <c r="D20" s="100"/>
      <c r="E20" s="101"/>
      <c r="F20" s="169">
        <f>F16+F17+F18+F19</f>
        <v>26.3</v>
      </c>
      <c r="G20" s="170"/>
      <c r="H20" s="170">
        <f>H16+H17+H18+H19</f>
        <v>25.7</v>
      </c>
      <c r="I20" s="170"/>
      <c r="J20" s="171">
        <f>J16+J17+J18+J19</f>
        <v>0</v>
      </c>
      <c r="K20" s="172"/>
      <c r="O20" s="99" t="s">
        <v>37</v>
      </c>
      <c r="P20" s="100"/>
      <c r="Q20" s="101"/>
      <c r="R20" s="169">
        <f>R16+R17+R18+R19</f>
        <v>25.2</v>
      </c>
      <c r="S20" s="170"/>
      <c r="T20" s="170">
        <f>T16+T17+T18+T19</f>
        <v>25.7</v>
      </c>
      <c r="U20" s="170"/>
      <c r="V20" s="171">
        <f>V16+V17+V18+V19</f>
        <v>0</v>
      </c>
      <c r="W20" s="172"/>
    </row>
    <row r="21" spans="3:23" x14ac:dyDescent="0.2">
      <c r="C21" s="1"/>
      <c r="D21" s="1"/>
      <c r="E21" s="1"/>
      <c r="F21" s="213"/>
      <c r="G21" s="213"/>
      <c r="H21" s="213"/>
      <c r="I21" s="213"/>
      <c r="J21" s="214"/>
      <c r="K21" s="214"/>
      <c r="O21" s="1"/>
      <c r="P21" s="1"/>
      <c r="Q21" s="1"/>
      <c r="R21" s="173"/>
      <c r="S21" s="173"/>
      <c r="T21" s="173"/>
      <c r="U21" s="173"/>
      <c r="V21" s="174"/>
      <c r="W21" s="174"/>
    </row>
    <row r="22" spans="3:23" x14ac:dyDescent="0.2">
      <c r="C22" s="1"/>
      <c r="D22" s="1"/>
      <c r="E22" s="1"/>
      <c r="F22" s="175" t="s">
        <v>0</v>
      </c>
      <c r="G22" s="175"/>
      <c r="H22" s="175" t="s">
        <v>1</v>
      </c>
      <c r="I22" s="175"/>
      <c r="J22" s="175" t="s">
        <v>2</v>
      </c>
      <c r="K22" s="175"/>
      <c r="O22" s="1"/>
      <c r="P22" s="1"/>
      <c r="Q22" s="1"/>
      <c r="R22" s="175" t="s">
        <v>0</v>
      </c>
      <c r="S22" s="175"/>
      <c r="T22" s="175" t="s">
        <v>1</v>
      </c>
      <c r="U22" s="175"/>
      <c r="V22" s="175" t="s">
        <v>2</v>
      </c>
      <c r="W22" s="175"/>
    </row>
    <row r="23" spans="3:23" x14ac:dyDescent="0.2">
      <c r="C23" s="1"/>
      <c r="D23" s="1"/>
      <c r="E23" s="1" t="s">
        <v>17</v>
      </c>
      <c r="F23" s="176">
        <f>F9+F14+F20</f>
        <v>64.5</v>
      </c>
      <c r="G23" s="176"/>
      <c r="H23" s="176">
        <f>H9+H14+H20</f>
        <v>63.7</v>
      </c>
      <c r="I23" s="176"/>
      <c r="J23" s="177">
        <f>J9+J14+J20</f>
        <v>0</v>
      </c>
      <c r="K23" s="177"/>
      <c r="O23" s="1"/>
      <c r="P23" s="1"/>
      <c r="Q23" s="1" t="s">
        <v>17</v>
      </c>
      <c r="R23" s="176">
        <f>R9+R14+R20</f>
        <v>58.900000000000006</v>
      </c>
      <c r="S23" s="176"/>
      <c r="T23" s="176">
        <f>T9+T14+T20</f>
        <v>60.3</v>
      </c>
      <c r="U23" s="176"/>
      <c r="V23" s="177">
        <f>V9+V14+V20</f>
        <v>0</v>
      </c>
      <c r="W23" s="177"/>
    </row>
    <row r="25" spans="3:23" x14ac:dyDescent="0.2">
      <c r="H25" s="106" t="s">
        <v>18</v>
      </c>
      <c r="I25" s="107"/>
      <c r="J25" s="107"/>
      <c r="K25" s="178">
        <f>F23+H23</f>
        <v>128.19999999999999</v>
      </c>
      <c r="T25" s="106" t="s">
        <v>18</v>
      </c>
      <c r="U25" s="107"/>
      <c r="V25" s="107"/>
      <c r="W25" s="178">
        <f>R23+T23</f>
        <v>119.2</v>
      </c>
    </row>
    <row r="26" spans="3:23" x14ac:dyDescent="0.2">
      <c r="H26" s="106" t="s">
        <v>19</v>
      </c>
      <c r="I26" s="107"/>
      <c r="J26" s="107"/>
      <c r="K26" s="17">
        <f>K25/2</f>
        <v>64.099999999999994</v>
      </c>
      <c r="T26" s="106" t="s">
        <v>19</v>
      </c>
      <c r="U26" s="107"/>
      <c r="V26" s="107"/>
      <c r="W26" s="17">
        <f>W25/2</f>
        <v>59.6</v>
      </c>
    </row>
    <row r="27" spans="3:23" x14ac:dyDescent="0.2">
      <c r="H27" s="106" t="s">
        <v>20</v>
      </c>
      <c r="I27" s="107"/>
      <c r="J27" s="107"/>
      <c r="K27" s="25">
        <v>1</v>
      </c>
      <c r="T27" s="106" t="s">
        <v>20</v>
      </c>
      <c r="U27" s="107"/>
      <c r="V27" s="107"/>
      <c r="W27" s="25">
        <v>1</v>
      </c>
    </row>
    <row r="29" spans="3:23" x14ac:dyDescent="0.2">
      <c r="C29" s="106" t="s">
        <v>54</v>
      </c>
      <c r="D29" s="107"/>
      <c r="E29" s="107"/>
      <c r="F29" s="107"/>
      <c r="G29" s="107"/>
      <c r="H29" s="107"/>
      <c r="I29" s="107"/>
      <c r="J29" s="107"/>
      <c r="K29" s="17">
        <f>K26-K27</f>
        <v>63.099999999999994</v>
      </c>
      <c r="O29" s="106" t="s">
        <v>36</v>
      </c>
      <c r="P29" s="107"/>
      <c r="Q29" s="107"/>
      <c r="R29" s="107"/>
      <c r="S29" s="107"/>
      <c r="T29" s="107"/>
      <c r="U29" s="107"/>
      <c r="V29" s="107"/>
      <c r="W29" s="178">
        <f>W26-W27</f>
        <v>58.6</v>
      </c>
    </row>
  </sheetData>
  <mergeCells count="103">
    <mergeCell ref="M11:M14"/>
    <mergeCell ref="H25:J25"/>
    <mergeCell ref="H26:J26"/>
    <mergeCell ref="H27:J27"/>
    <mergeCell ref="C29:J29"/>
    <mergeCell ref="F22:G22"/>
    <mergeCell ref="H22:I22"/>
    <mergeCell ref="J22:K22"/>
    <mergeCell ref="F23:G23"/>
    <mergeCell ref="H23:I23"/>
    <mergeCell ref="J23:K23"/>
    <mergeCell ref="C19:E19"/>
    <mergeCell ref="F19:G19"/>
    <mergeCell ref="H19:I19"/>
    <mergeCell ref="J19:K19"/>
    <mergeCell ref="C20:E20"/>
    <mergeCell ref="F20:G20"/>
    <mergeCell ref="H20:I20"/>
    <mergeCell ref="J20:K20"/>
    <mergeCell ref="C17:E17"/>
    <mergeCell ref="F17:G17"/>
    <mergeCell ref="H17:I17"/>
    <mergeCell ref="J17:K17"/>
    <mergeCell ref="C18:E18"/>
    <mergeCell ref="F18:G18"/>
    <mergeCell ref="H18:I18"/>
    <mergeCell ref="J18:K18"/>
    <mergeCell ref="H14:I14"/>
    <mergeCell ref="J14:K14"/>
    <mergeCell ref="C15:E15"/>
    <mergeCell ref="C16:E16"/>
    <mergeCell ref="F16:G16"/>
    <mergeCell ref="H16:I16"/>
    <mergeCell ref="J16:K16"/>
    <mergeCell ref="C10:E10"/>
    <mergeCell ref="C11:E11"/>
    <mergeCell ref="C12:E12"/>
    <mergeCell ref="C13:E13"/>
    <mergeCell ref="C14:E14"/>
    <mergeCell ref="F14:G14"/>
    <mergeCell ref="C7:E7"/>
    <mergeCell ref="C8:E8"/>
    <mergeCell ref="C9:E9"/>
    <mergeCell ref="F9:G9"/>
    <mergeCell ref="H9:I9"/>
    <mergeCell ref="J9:K9"/>
    <mergeCell ref="C2:K2"/>
    <mergeCell ref="F4:G4"/>
    <mergeCell ref="H4:I4"/>
    <mergeCell ref="J4:K4"/>
    <mergeCell ref="C5:K5"/>
    <mergeCell ref="C6:E6"/>
    <mergeCell ref="O2:W2"/>
    <mergeCell ref="R4:S4"/>
    <mergeCell ref="T4:U4"/>
    <mergeCell ref="V4:W4"/>
    <mergeCell ref="O5:W5"/>
    <mergeCell ref="O6:Q6"/>
    <mergeCell ref="O7:Q7"/>
    <mergeCell ref="O8:Q8"/>
    <mergeCell ref="O9:Q9"/>
    <mergeCell ref="R9:S9"/>
    <mergeCell ref="T9:U9"/>
    <mergeCell ref="V9:W9"/>
    <mergeCell ref="O10:Q10"/>
    <mergeCell ref="O11:Q11"/>
    <mergeCell ref="O12:Q12"/>
    <mergeCell ref="O13:Q13"/>
    <mergeCell ref="O14:Q14"/>
    <mergeCell ref="R14:S14"/>
    <mergeCell ref="T14:U14"/>
    <mergeCell ref="V14:W14"/>
    <mergeCell ref="O15:Q15"/>
    <mergeCell ref="O16:Q16"/>
    <mergeCell ref="R16:S16"/>
    <mergeCell ref="T16:U16"/>
    <mergeCell ref="V16:W16"/>
    <mergeCell ref="O17:Q17"/>
    <mergeCell ref="R17:S17"/>
    <mergeCell ref="T17:U17"/>
    <mergeCell ref="V17:W17"/>
    <mergeCell ref="O18:Q18"/>
    <mergeCell ref="R18:S18"/>
    <mergeCell ref="T18:U18"/>
    <mergeCell ref="V18:W18"/>
    <mergeCell ref="R23:S23"/>
    <mergeCell ref="T23:U23"/>
    <mergeCell ref="V23:W23"/>
    <mergeCell ref="T25:V25"/>
    <mergeCell ref="T26:V26"/>
    <mergeCell ref="T27:V27"/>
    <mergeCell ref="O29:V29"/>
    <mergeCell ref="O19:Q19"/>
    <mergeCell ref="R19:S19"/>
    <mergeCell ref="T19:U19"/>
    <mergeCell ref="V19:W19"/>
    <mergeCell ref="O20:Q20"/>
    <mergeCell ref="R20:S20"/>
    <mergeCell ref="T20:U20"/>
    <mergeCell ref="V20:W20"/>
    <mergeCell ref="R22:S22"/>
    <mergeCell ref="T22:U22"/>
    <mergeCell ref="V22:W2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F2810-22F2-D249-A2F1-4AB23FBF2DC2}">
  <dimension ref="C2:W24"/>
  <sheetViews>
    <sheetView topLeftCell="B1" zoomScaleNormal="100" workbookViewId="0">
      <selection activeCell="W23" sqref="W23"/>
    </sheetView>
  </sheetViews>
  <sheetFormatPr baseColWidth="10" defaultRowHeight="16" x14ac:dyDescent="0.2"/>
  <sheetData>
    <row r="2" spans="3:23" ht="25" thickBot="1" x14ac:dyDescent="0.35">
      <c r="C2" s="112" t="s">
        <v>58</v>
      </c>
      <c r="D2" s="112"/>
      <c r="E2" s="112"/>
      <c r="F2" s="112"/>
      <c r="G2" s="112"/>
      <c r="H2" s="112"/>
      <c r="I2" s="112"/>
      <c r="J2" s="112"/>
      <c r="K2" s="112"/>
      <c r="O2" s="71" t="s">
        <v>21</v>
      </c>
      <c r="P2" s="71"/>
      <c r="Q2" s="71"/>
      <c r="R2" s="71"/>
      <c r="S2" s="71"/>
      <c r="T2" s="71"/>
      <c r="U2" s="71"/>
      <c r="V2" s="71"/>
      <c r="W2" s="71"/>
    </row>
    <row r="3" spans="3:23" x14ac:dyDescent="0.2">
      <c r="C3" s="36"/>
      <c r="D3" s="36"/>
      <c r="E3" s="36"/>
      <c r="F3" s="36"/>
      <c r="G3" s="36"/>
      <c r="H3" s="36"/>
      <c r="I3" s="36"/>
      <c r="J3" s="36"/>
      <c r="K3" s="36"/>
    </row>
    <row r="4" spans="3:23" x14ac:dyDescent="0.2">
      <c r="C4" s="37"/>
      <c r="D4" s="37"/>
      <c r="E4" s="37"/>
      <c r="F4" s="113" t="s">
        <v>0</v>
      </c>
      <c r="G4" s="114"/>
      <c r="H4" s="113" t="s">
        <v>1</v>
      </c>
      <c r="I4" s="114"/>
      <c r="J4" s="113" t="s">
        <v>2</v>
      </c>
      <c r="K4" s="114"/>
      <c r="O4" s="1"/>
      <c r="P4" s="1"/>
      <c r="Q4" s="1"/>
      <c r="R4" s="72" t="s">
        <v>0</v>
      </c>
      <c r="S4" s="72"/>
      <c r="T4" s="72" t="s">
        <v>1</v>
      </c>
      <c r="U4" s="72"/>
      <c r="V4" s="72" t="s">
        <v>2</v>
      </c>
      <c r="W4" s="72"/>
    </row>
    <row r="5" spans="3:23" x14ac:dyDescent="0.2">
      <c r="C5" s="44" t="s">
        <v>3</v>
      </c>
      <c r="D5" s="45"/>
      <c r="E5" s="46" t="s">
        <v>4</v>
      </c>
      <c r="F5" s="207">
        <v>3.9</v>
      </c>
      <c r="G5" s="180">
        <v>4</v>
      </c>
      <c r="H5" s="180">
        <v>4.3</v>
      </c>
      <c r="I5" s="180">
        <v>4.2</v>
      </c>
      <c r="J5" s="199"/>
      <c r="K5" s="199"/>
      <c r="O5" s="3" t="s">
        <v>3</v>
      </c>
      <c r="P5" s="4"/>
      <c r="Q5" s="18" t="s">
        <v>4</v>
      </c>
      <c r="R5" s="153">
        <v>4</v>
      </c>
      <c r="S5" s="153">
        <v>4</v>
      </c>
      <c r="T5" s="153">
        <v>4.2</v>
      </c>
      <c r="U5" s="153">
        <v>4.4000000000000004</v>
      </c>
      <c r="V5" s="218"/>
      <c r="W5" s="218"/>
    </row>
    <row r="6" spans="3:23" x14ac:dyDescent="0.2">
      <c r="C6" s="48" t="s">
        <v>5</v>
      </c>
      <c r="D6" s="49"/>
      <c r="E6" s="50" t="s">
        <v>4</v>
      </c>
      <c r="F6" s="207">
        <v>3.9</v>
      </c>
      <c r="G6" s="180">
        <v>4</v>
      </c>
      <c r="H6" s="180">
        <v>4</v>
      </c>
      <c r="I6" s="180">
        <v>4.3</v>
      </c>
      <c r="J6" s="199"/>
      <c r="K6" s="199"/>
      <c r="O6" s="3" t="s">
        <v>5</v>
      </c>
      <c r="P6" s="4"/>
      <c r="Q6" s="18" t="s">
        <v>4</v>
      </c>
      <c r="R6" s="153">
        <v>4</v>
      </c>
      <c r="S6" s="153">
        <v>4</v>
      </c>
      <c r="T6" s="153">
        <v>4.2</v>
      </c>
      <c r="U6" s="153">
        <v>4.2</v>
      </c>
      <c r="V6" s="218"/>
      <c r="W6" s="218"/>
    </row>
    <row r="7" spans="3:23" ht="17" thickBot="1" x14ac:dyDescent="0.25">
      <c r="C7" s="51" t="s">
        <v>6</v>
      </c>
      <c r="D7" s="37"/>
      <c r="E7" s="52" t="s">
        <v>4</v>
      </c>
      <c r="F7" s="208">
        <v>3.8</v>
      </c>
      <c r="G7" s="209">
        <v>4</v>
      </c>
      <c r="H7" s="209">
        <v>4</v>
      </c>
      <c r="I7" s="209">
        <v>3.7</v>
      </c>
      <c r="J7" s="200"/>
      <c r="K7" s="200"/>
      <c r="O7" s="5" t="s">
        <v>6</v>
      </c>
      <c r="P7" s="6"/>
      <c r="Q7" s="19" t="s">
        <v>4</v>
      </c>
      <c r="R7" s="223">
        <v>4</v>
      </c>
      <c r="S7" s="223">
        <v>4</v>
      </c>
      <c r="T7" s="223">
        <v>4.0999999999999996</v>
      </c>
      <c r="U7" s="223">
        <v>4.2</v>
      </c>
      <c r="V7" s="219"/>
      <c r="W7" s="219"/>
    </row>
    <row r="8" spans="3:23" ht="17" thickBot="1" x14ac:dyDescent="0.25">
      <c r="C8" s="54" t="s">
        <v>7</v>
      </c>
      <c r="D8" s="55"/>
      <c r="E8" s="56" t="s">
        <v>4</v>
      </c>
      <c r="F8" s="210">
        <v>4.4000000000000004</v>
      </c>
      <c r="G8" s="211">
        <v>3.8</v>
      </c>
      <c r="H8" s="211">
        <v>4.4000000000000004</v>
      </c>
      <c r="I8" s="211">
        <v>3.7</v>
      </c>
      <c r="J8" s="201"/>
      <c r="K8" s="215"/>
      <c r="O8" s="7" t="s">
        <v>7</v>
      </c>
      <c r="P8" s="8"/>
      <c r="Q8" s="20" t="s">
        <v>4</v>
      </c>
      <c r="R8" s="224">
        <v>3.4</v>
      </c>
      <c r="S8" s="224">
        <v>3.6</v>
      </c>
      <c r="T8" s="224">
        <v>3.4</v>
      </c>
      <c r="U8" s="224">
        <v>4</v>
      </c>
      <c r="V8" s="220"/>
      <c r="W8" s="221"/>
    </row>
    <row r="9" spans="3:23" x14ac:dyDescent="0.2">
      <c r="C9" s="48" t="s">
        <v>8</v>
      </c>
      <c r="D9" s="49"/>
      <c r="E9" s="50" t="s">
        <v>9</v>
      </c>
      <c r="F9" s="202">
        <v>8</v>
      </c>
      <c r="G9" s="203"/>
      <c r="H9" s="202">
        <v>7.7</v>
      </c>
      <c r="I9" s="203"/>
      <c r="J9" s="202"/>
      <c r="K9" s="203"/>
      <c r="M9" s="212" t="s">
        <v>55</v>
      </c>
      <c r="O9" s="9" t="s">
        <v>8</v>
      </c>
      <c r="P9" s="10"/>
      <c r="Q9" s="21" t="s">
        <v>9</v>
      </c>
      <c r="R9" s="168">
        <v>8.6</v>
      </c>
      <c r="S9" s="168"/>
      <c r="T9" s="168">
        <v>8</v>
      </c>
      <c r="U9" s="168"/>
      <c r="V9" s="168"/>
      <c r="W9" s="168"/>
    </row>
    <row r="10" spans="3:23" x14ac:dyDescent="0.2">
      <c r="C10" s="48" t="s">
        <v>10</v>
      </c>
      <c r="D10" s="49"/>
      <c r="E10" s="50" t="s">
        <v>9</v>
      </c>
      <c r="F10" s="204">
        <v>8.1</v>
      </c>
      <c r="G10" s="192"/>
      <c r="H10" s="204">
        <v>7.8</v>
      </c>
      <c r="I10" s="192"/>
      <c r="J10" s="204"/>
      <c r="K10" s="192"/>
      <c r="M10" s="212"/>
      <c r="O10" s="3" t="s">
        <v>10</v>
      </c>
      <c r="P10" s="4"/>
      <c r="Q10" s="18" t="s">
        <v>9</v>
      </c>
      <c r="R10" s="167">
        <v>8.1999999999999993</v>
      </c>
      <c r="S10" s="167"/>
      <c r="T10" s="167">
        <v>8</v>
      </c>
      <c r="U10" s="167"/>
      <c r="V10" s="167"/>
      <c r="W10" s="167"/>
    </row>
    <row r="11" spans="3:23" x14ac:dyDescent="0.2">
      <c r="C11" s="48" t="s">
        <v>11</v>
      </c>
      <c r="D11" s="49"/>
      <c r="E11" s="50" t="s">
        <v>9</v>
      </c>
      <c r="F11" s="204">
        <v>8.6</v>
      </c>
      <c r="G11" s="192"/>
      <c r="H11" s="204">
        <v>7.8</v>
      </c>
      <c r="I11" s="192"/>
      <c r="J11" s="204"/>
      <c r="K11" s="192"/>
      <c r="M11" s="212"/>
      <c r="O11" s="3" t="s">
        <v>11</v>
      </c>
      <c r="P11" s="4"/>
      <c r="Q11" s="18" t="s">
        <v>9</v>
      </c>
      <c r="R11" s="167">
        <v>8.6</v>
      </c>
      <c r="S11" s="167"/>
      <c r="T11" s="167">
        <v>8.5</v>
      </c>
      <c r="U11" s="167"/>
      <c r="V11" s="167"/>
      <c r="W11" s="167"/>
    </row>
    <row r="12" spans="3:23" ht="16" customHeight="1" x14ac:dyDescent="0.2">
      <c r="C12" s="48" t="s">
        <v>12</v>
      </c>
      <c r="D12" s="49"/>
      <c r="E12" s="50" t="s">
        <v>9</v>
      </c>
      <c r="F12" s="204">
        <v>8.1999999999999993</v>
      </c>
      <c r="G12" s="192"/>
      <c r="H12" s="204">
        <v>8.3000000000000007</v>
      </c>
      <c r="I12" s="192"/>
      <c r="J12" s="204"/>
      <c r="K12" s="192"/>
      <c r="M12" s="212"/>
      <c r="O12" s="3" t="s">
        <v>12</v>
      </c>
      <c r="P12" s="4"/>
      <c r="Q12" s="18" t="s">
        <v>9</v>
      </c>
      <c r="R12" s="167">
        <v>7.3</v>
      </c>
      <c r="S12" s="167"/>
      <c r="T12" s="167">
        <v>7.7</v>
      </c>
      <c r="U12" s="167"/>
      <c r="V12" s="167"/>
      <c r="W12" s="167"/>
    </row>
    <row r="13" spans="3:23" ht="17" customHeight="1" thickBot="1" x14ac:dyDescent="0.25">
      <c r="C13" s="59" t="s">
        <v>13</v>
      </c>
      <c r="D13" s="60"/>
      <c r="E13" s="61" t="s">
        <v>9</v>
      </c>
      <c r="F13" s="205">
        <v>8.5</v>
      </c>
      <c r="G13" s="206"/>
      <c r="H13" s="205">
        <v>8.1999999999999993</v>
      </c>
      <c r="I13" s="206"/>
      <c r="J13" s="205"/>
      <c r="K13" s="206"/>
      <c r="M13" s="62"/>
      <c r="O13" s="15" t="s">
        <v>13</v>
      </c>
      <c r="P13" s="16"/>
      <c r="Q13" s="22" t="s">
        <v>9</v>
      </c>
      <c r="R13" s="222">
        <v>8</v>
      </c>
      <c r="S13" s="222"/>
      <c r="T13" s="222">
        <v>8.9</v>
      </c>
      <c r="U13" s="222"/>
      <c r="V13" s="222"/>
      <c r="W13" s="222"/>
    </row>
    <row r="14" spans="3:23" ht="16" customHeight="1" x14ac:dyDescent="0.2">
      <c r="C14" s="48" t="s">
        <v>14</v>
      </c>
      <c r="D14" s="49"/>
      <c r="E14" s="50" t="s">
        <v>15</v>
      </c>
      <c r="F14" s="202">
        <v>4.4000000000000004</v>
      </c>
      <c r="G14" s="203"/>
      <c r="H14" s="202">
        <v>4.4000000000000004</v>
      </c>
      <c r="I14" s="203"/>
      <c r="J14" s="202"/>
      <c r="K14" s="203"/>
      <c r="M14" s="62"/>
      <c r="O14" s="9" t="s">
        <v>14</v>
      </c>
      <c r="P14" s="10"/>
      <c r="Q14" s="21" t="s">
        <v>15</v>
      </c>
      <c r="R14" s="168">
        <v>3.4</v>
      </c>
      <c r="S14" s="168"/>
      <c r="T14" s="168">
        <v>3.2</v>
      </c>
      <c r="U14" s="168"/>
      <c r="V14" s="168"/>
      <c r="W14" s="168"/>
    </row>
    <row r="15" spans="3:23" ht="16" customHeight="1" x14ac:dyDescent="0.2">
      <c r="C15" s="48" t="s">
        <v>16</v>
      </c>
      <c r="D15" s="49"/>
      <c r="E15" s="50" t="s">
        <v>15</v>
      </c>
      <c r="F15" s="204">
        <v>4.2</v>
      </c>
      <c r="G15" s="192"/>
      <c r="H15" s="204">
        <v>4</v>
      </c>
      <c r="I15" s="192"/>
      <c r="J15" s="204"/>
      <c r="K15" s="192"/>
      <c r="M15" s="62"/>
      <c r="O15" s="3" t="s">
        <v>16</v>
      </c>
      <c r="P15" s="4"/>
      <c r="Q15" s="18" t="s">
        <v>15</v>
      </c>
      <c r="R15" s="167">
        <v>3.2</v>
      </c>
      <c r="S15" s="167"/>
      <c r="T15" s="167">
        <v>3.2</v>
      </c>
      <c r="U15" s="167"/>
      <c r="V15" s="167"/>
      <c r="W15" s="167"/>
    </row>
    <row r="16" spans="3:23" x14ac:dyDescent="0.2">
      <c r="C16" s="37"/>
      <c r="D16" s="37"/>
      <c r="E16" s="37"/>
      <c r="F16" s="194"/>
      <c r="G16" s="194"/>
      <c r="H16" s="194"/>
      <c r="I16" s="194"/>
      <c r="J16" s="216"/>
      <c r="K16" s="216"/>
      <c r="O16" s="1"/>
      <c r="P16" s="1"/>
      <c r="Q16" s="1"/>
      <c r="R16" s="173"/>
      <c r="S16" s="173"/>
      <c r="T16" s="173"/>
      <c r="U16" s="173"/>
      <c r="V16" s="174"/>
      <c r="W16" s="174"/>
    </row>
    <row r="17" spans="3:23" x14ac:dyDescent="0.2">
      <c r="C17" s="37"/>
      <c r="D17" s="37"/>
      <c r="E17" s="37"/>
      <c r="F17" s="195" t="s">
        <v>0</v>
      </c>
      <c r="G17" s="196"/>
      <c r="H17" s="195" t="s">
        <v>1</v>
      </c>
      <c r="I17" s="196"/>
      <c r="J17" s="195" t="s">
        <v>2</v>
      </c>
      <c r="K17" s="196"/>
      <c r="O17" s="1"/>
      <c r="P17" s="1"/>
      <c r="Q17" s="1"/>
      <c r="R17" s="175" t="s">
        <v>0</v>
      </c>
      <c r="S17" s="175"/>
      <c r="T17" s="175" t="s">
        <v>1</v>
      </c>
      <c r="U17" s="175"/>
      <c r="V17" s="175" t="s">
        <v>2</v>
      </c>
      <c r="W17" s="175"/>
    </row>
    <row r="18" spans="3:23" x14ac:dyDescent="0.2">
      <c r="C18" s="37"/>
      <c r="D18" s="37"/>
      <c r="E18" s="37" t="s">
        <v>17</v>
      </c>
      <c r="F18" s="187">
        <f>F5+G5+F6+G6+F7+G7+F8+G8+F9+F10+F11+F12+F13+F14+F15</f>
        <v>81.800000000000011</v>
      </c>
      <c r="G18" s="186"/>
      <c r="H18" s="187">
        <f>H5+I5+H6+I6+H7+I7+H8+I8+H9+H10+H11+H12+H13+H14+H15</f>
        <v>80.800000000000011</v>
      </c>
      <c r="I18" s="186"/>
      <c r="J18" s="187">
        <v>0</v>
      </c>
      <c r="K18" s="186"/>
      <c r="O18" s="1"/>
      <c r="P18" s="1"/>
      <c r="Q18" s="1" t="s">
        <v>17</v>
      </c>
      <c r="R18" s="161">
        <f>R5+S5+R6+S6+R7+S7+R8+S8+R9+R10+R11+R12+R13+R14+R15</f>
        <v>78.3</v>
      </c>
      <c r="S18" s="161"/>
      <c r="T18" s="161">
        <f>T5+U5+T6+U6+T7+U7+T8+U8+T9+T10+T11+T12+T13+T14+T15</f>
        <v>80.200000000000017</v>
      </c>
      <c r="U18" s="161"/>
      <c r="V18" s="161">
        <f>V5+W5+V6+W6+V7+W7+V8+W8+V9+V10+V11+V12+V13+V14+V15</f>
        <v>0</v>
      </c>
      <c r="W18" s="161"/>
    </row>
    <row r="19" spans="3:23" x14ac:dyDescent="0.2">
      <c r="C19" s="36"/>
      <c r="D19" s="36"/>
      <c r="E19" s="36"/>
      <c r="F19" s="36"/>
      <c r="G19" s="36"/>
      <c r="H19" s="36"/>
      <c r="I19" s="36"/>
      <c r="J19" s="36"/>
      <c r="K19" s="36"/>
    </row>
    <row r="20" spans="3:23" x14ac:dyDescent="0.2">
      <c r="C20" s="36"/>
      <c r="D20" s="36"/>
      <c r="E20" s="36"/>
      <c r="F20" s="36"/>
      <c r="G20" s="36"/>
      <c r="H20" s="143" t="s">
        <v>18</v>
      </c>
      <c r="I20" s="144"/>
      <c r="J20" s="144"/>
      <c r="K20" s="179">
        <f>F18+H18</f>
        <v>162.60000000000002</v>
      </c>
      <c r="T20" s="106" t="s">
        <v>18</v>
      </c>
      <c r="U20" s="107"/>
      <c r="V20" s="107"/>
      <c r="W20" s="178">
        <f>R18+T18</f>
        <v>158.5</v>
      </c>
    </row>
    <row r="21" spans="3:23" x14ac:dyDescent="0.2">
      <c r="C21" s="36"/>
      <c r="D21" s="36"/>
      <c r="E21" s="36"/>
      <c r="F21" s="36"/>
      <c r="G21" s="36"/>
      <c r="H21" s="143" t="s">
        <v>19</v>
      </c>
      <c r="I21" s="144"/>
      <c r="J21" s="144"/>
      <c r="K21" s="217">
        <f>K20/2</f>
        <v>81.300000000000011</v>
      </c>
      <c r="T21" s="106" t="s">
        <v>19</v>
      </c>
      <c r="U21" s="107"/>
      <c r="V21" s="107"/>
      <c r="W21" s="17">
        <f>W20/2</f>
        <v>79.25</v>
      </c>
    </row>
    <row r="22" spans="3:23" x14ac:dyDescent="0.2">
      <c r="C22" s="36"/>
      <c r="D22" s="36"/>
      <c r="E22" s="36"/>
      <c r="F22" s="36"/>
      <c r="G22" s="36"/>
      <c r="H22" s="143" t="s">
        <v>20</v>
      </c>
      <c r="I22" s="144"/>
      <c r="J22" s="144"/>
      <c r="K22" s="43">
        <v>0.5</v>
      </c>
      <c r="T22" s="106" t="s">
        <v>20</v>
      </c>
      <c r="U22" s="107"/>
      <c r="V22" s="107"/>
      <c r="W22" s="25">
        <v>0</v>
      </c>
    </row>
    <row r="23" spans="3:23" x14ac:dyDescent="0.2">
      <c r="C23" s="36"/>
      <c r="D23" s="36"/>
      <c r="E23" s="36"/>
      <c r="F23" s="36"/>
      <c r="G23" s="36"/>
      <c r="H23" s="36"/>
      <c r="I23" s="36"/>
      <c r="J23" s="36"/>
      <c r="K23" s="36"/>
    </row>
    <row r="24" spans="3:23" x14ac:dyDescent="0.2">
      <c r="C24" s="143" t="s">
        <v>59</v>
      </c>
      <c r="D24" s="144"/>
      <c r="E24" s="144"/>
      <c r="F24" s="144"/>
      <c r="G24" s="144"/>
      <c r="H24" s="144"/>
      <c r="I24" s="144"/>
      <c r="J24" s="144"/>
      <c r="K24" s="179">
        <f>K21-K22</f>
        <v>80.800000000000011</v>
      </c>
      <c r="O24" s="106" t="s">
        <v>22</v>
      </c>
      <c r="P24" s="107"/>
      <c r="Q24" s="107"/>
      <c r="R24" s="107"/>
      <c r="S24" s="107"/>
      <c r="T24" s="107"/>
      <c r="U24" s="107"/>
      <c r="V24" s="107"/>
      <c r="W24" s="178">
        <f>W21-W22</f>
        <v>79.25</v>
      </c>
    </row>
  </sheetData>
  <mergeCells count="71">
    <mergeCell ref="H22:J22"/>
    <mergeCell ref="C24:J24"/>
    <mergeCell ref="M9:M12"/>
    <mergeCell ref="F18:G18"/>
    <mergeCell ref="H18:I18"/>
    <mergeCell ref="J18:K18"/>
    <mergeCell ref="H20:J20"/>
    <mergeCell ref="H21:J21"/>
    <mergeCell ref="F15:G15"/>
    <mergeCell ref="H15:I15"/>
    <mergeCell ref="J15:K15"/>
    <mergeCell ref="F17:G17"/>
    <mergeCell ref="H17:I17"/>
    <mergeCell ref="J17:K17"/>
    <mergeCell ref="F13:G13"/>
    <mergeCell ref="H13:I13"/>
    <mergeCell ref="J13:K13"/>
    <mergeCell ref="F14:G14"/>
    <mergeCell ref="H14:I14"/>
    <mergeCell ref="J14:K14"/>
    <mergeCell ref="F11:G11"/>
    <mergeCell ref="H11:I11"/>
    <mergeCell ref="J11:K11"/>
    <mergeCell ref="F12:G12"/>
    <mergeCell ref="H12:I12"/>
    <mergeCell ref="J12:K12"/>
    <mergeCell ref="F9:G9"/>
    <mergeCell ref="H9:I9"/>
    <mergeCell ref="J9:K9"/>
    <mergeCell ref="F10:G10"/>
    <mergeCell ref="H10:I10"/>
    <mergeCell ref="J10:K10"/>
    <mergeCell ref="R17:S17"/>
    <mergeCell ref="T17:U17"/>
    <mergeCell ref="V17:W17"/>
    <mergeCell ref="C2:K2"/>
    <mergeCell ref="F4:G4"/>
    <mergeCell ref="H4:I4"/>
    <mergeCell ref="J4:K4"/>
    <mergeCell ref="V11:W11"/>
    <mergeCell ref="V12:W12"/>
    <mergeCell ref="V13:W13"/>
    <mergeCell ref="V14:W14"/>
    <mergeCell ref="V15:W15"/>
    <mergeCell ref="V18:W18"/>
    <mergeCell ref="T20:V20"/>
    <mergeCell ref="T21:V21"/>
    <mergeCell ref="T22:V22"/>
    <mergeCell ref="O24:V24"/>
    <mergeCell ref="R13:S13"/>
    <mergeCell ref="T13:U13"/>
    <mergeCell ref="R14:S14"/>
    <mergeCell ref="T14:U14"/>
    <mergeCell ref="R11:S11"/>
    <mergeCell ref="T11:U11"/>
    <mergeCell ref="R12:S12"/>
    <mergeCell ref="T12:U12"/>
    <mergeCell ref="O2:W2"/>
    <mergeCell ref="R4:S4"/>
    <mergeCell ref="T4:U4"/>
    <mergeCell ref="V4:W4"/>
    <mergeCell ref="R9:S9"/>
    <mergeCell ref="T9:U9"/>
    <mergeCell ref="R10:S10"/>
    <mergeCell ref="T10:U10"/>
    <mergeCell ref="V9:W9"/>
    <mergeCell ref="V10:W10"/>
    <mergeCell ref="R18:S18"/>
    <mergeCell ref="T18:U18"/>
    <mergeCell ref="R15:S15"/>
    <mergeCell ref="T15:U1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SCORES</vt:lpstr>
      <vt:lpstr>CULVER CHEER</vt:lpstr>
      <vt:lpstr>SAINT MARY CHEER</vt:lpstr>
      <vt:lpstr>CC CHEER</vt:lpstr>
      <vt:lpstr>MISSOURI VALLEY DANCE</vt:lpstr>
      <vt:lpstr>CC DANCE</vt:lpstr>
      <vt:lpstr>CHEER DUAL</vt:lpstr>
      <vt:lpstr>DANCE DUAL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Davis, Nathan</dc:creator>
  <cp:lastModifiedBy>Davis, Nathan</cp:lastModifiedBy>
  <dcterms:created xsi:type="dcterms:W3CDTF">2025-02-18T21:46:06Z</dcterms:created>
  <dcterms:modified xsi:type="dcterms:W3CDTF">2025-02-21T01:09:24Z</dcterms:modified>
</cp:coreProperties>
</file>